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carcgl-my.sharepoint.com/personal/guillaume_roques_carrier_com/Documents/Desktop/Guillaume_Roques/SUPPLIERS/No Climb/Calculation/"/>
    </mc:Choice>
  </mc:AlternateContent>
  <xr:revisionPtr revIDLastSave="2" documentId="13_ncr:1_{E414D526-D39D-4616-ABE2-38D60E01B140}" xr6:coauthVersionLast="47" xr6:coauthVersionMax="47" xr10:uidLastSave="{61C0A9BC-7D71-4AD2-906F-BDE788531282}"/>
  <bookViews>
    <workbookView xWindow="-57720" yWindow="-120" windowWidth="29040" windowHeight="17640" xr2:uid="{00000000-000D-0000-FFFF-FFFF00000000}"/>
  </bookViews>
  <sheets>
    <sheet name="calculation" sheetId="3" r:id="rId1"/>
    <sheet name="CAPSULES" sheetId="4" r:id="rId2"/>
    <sheet name="CANS" sheetId="5" r:id="rId3"/>
  </sheets>
  <definedNames>
    <definedName name="_xlnm.Print_Area" localSheetId="2">CANS!$A$1:$F$40</definedName>
    <definedName name="_xlnm.Print_Area" localSheetId="1">CAPSULES!$A$1:$F$40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5" l="1"/>
  <c r="B4" i="5"/>
  <c r="D4" i="5"/>
  <c r="E4" i="5"/>
  <c r="F4" i="5"/>
  <c r="A5" i="5"/>
  <c r="B5" i="5"/>
  <c r="D5" i="5"/>
  <c r="E5" i="5"/>
  <c r="F5" i="5"/>
  <c r="A6" i="5"/>
  <c r="B6" i="5"/>
  <c r="C6" i="5"/>
  <c r="D6" i="5"/>
  <c r="E6" i="5"/>
  <c r="F6" i="5"/>
  <c r="A3" i="5"/>
  <c r="B3" i="5"/>
  <c r="D3" i="5"/>
  <c r="E3" i="5"/>
  <c r="F3" i="5"/>
  <c r="F2" i="5"/>
  <c r="E2" i="5"/>
  <c r="D2" i="5"/>
  <c r="C2" i="5"/>
  <c r="B2" i="5"/>
  <c r="A2" i="5"/>
  <c r="A1" i="5"/>
  <c r="A2" i="4"/>
  <c r="B2" i="4"/>
  <c r="C2" i="4"/>
  <c r="D2" i="4"/>
  <c r="E2" i="4"/>
  <c r="F2" i="4"/>
  <c r="A3" i="4"/>
  <c r="B3" i="4"/>
  <c r="D3" i="4"/>
  <c r="E3" i="4"/>
  <c r="F3" i="4"/>
  <c r="A4" i="4"/>
  <c r="B4" i="4"/>
  <c r="D4" i="4"/>
  <c r="E4" i="4"/>
  <c r="F4" i="4"/>
  <c r="A5" i="4"/>
  <c r="B5" i="4"/>
  <c r="D5" i="4"/>
  <c r="E5" i="4"/>
  <c r="F5" i="4"/>
  <c r="A6" i="4"/>
  <c r="B6" i="4"/>
  <c r="C6" i="4"/>
  <c r="D6" i="4"/>
  <c r="E6" i="4"/>
  <c r="F6" i="4"/>
  <c r="AH9" i="3"/>
  <c r="AH8" i="3"/>
  <c r="AP2" i="3"/>
  <c r="AI2" i="3"/>
  <c r="A1" i="4" s="1"/>
  <c r="AU11" i="3" l="1"/>
  <c r="AU13" i="3"/>
  <c r="AU14" i="3"/>
  <c r="AU15" i="3"/>
  <c r="AU16" i="3"/>
  <c r="AU17" i="3"/>
  <c r="AU18" i="3"/>
  <c r="AU19" i="3"/>
  <c r="AU20" i="3"/>
  <c r="AU21" i="3"/>
  <c r="AU24" i="3"/>
  <c r="AU26" i="3"/>
  <c r="AU28" i="3"/>
  <c r="AU29" i="3"/>
  <c r="AU30" i="3"/>
  <c r="AU31" i="3"/>
  <c r="AU32" i="3"/>
  <c r="AU33" i="3"/>
  <c r="AU34" i="3"/>
  <c r="AU37" i="3"/>
  <c r="AN13" i="3"/>
  <c r="AN14" i="3"/>
  <c r="AN15" i="3"/>
  <c r="AN16" i="3"/>
  <c r="AN17" i="3"/>
  <c r="AN18" i="3"/>
  <c r="AN19" i="3"/>
  <c r="AN20" i="3"/>
  <c r="AN21" i="3"/>
  <c r="AN24" i="3"/>
  <c r="AN25" i="3"/>
  <c r="AN26" i="3"/>
  <c r="AN27" i="3"/>
  <c r="AN28" i="3"/>
  <c r="AN29" i="3"/>
  <c r="AN31" i="3"/>
  <c r="AN33" i="3"/>
  <c r="AN34" i="3"/>
  <c r="AN37" i="3"/>
  <c r="AN8" i="3"/>
  <c r="AN9" i="3"/>
  <c r="AU10" i="3"/>
  <c r="AA39" i="3" l="1"/>
  <c r="AL39" i="3" s="1"/>
  <c r="AA40" i="3"/>
  <c r="AS40" i="3" s="1"/>
  <c r="AA41" i="3"/>
  <c r="AS41" i="3" s="1"/>
  <c r="AU41" i="3" s="1"/>
  <c r="AA42" i="3"/>
  <c r="AS42" i="3" s="1"/>
  <c r="AA38" i="3"/>
  <c r="AS38" i="3" s="1"/>
  <c r="AA36" i="3"/>
  <c r="AS36" i="3" s="1"/>
  <c r="AA35" i="3"/>
  <c r="AL35" i="3" s="1"/>
  <c r="AS39" i="3"/>
  <c r="AQ39" i="3" s="1"/>
  <c r="AT10" i="3"/>
  <c r="AT11" i="3"/>
  <c r="AT13" i="3"/>
  <c r="AT14" i="3"/>
  <c r="AT15" i="3"/>
  <c r="AT16" i="3"/>
  <c r="AT17" i="3"/>
  <c r="AT18" i="3"/>
  <c r="AT19" i="3"/>
  <c r="AT20" i="3"/>
  <c r="AT21" i="3"/>
  <c r="AT24" i="3"/>
  <c r="AT26" i="3"/>
  <c r="AT28" i="3"/>
  <c r="AT29" i="3"/>
  <c r="AT30" i="3"/>
  <c r="AT31" i="3"/>
  <c r="AT32" i="3"/>
  <c r="AT33" i="3"/>
  <c r="AT34" i="3"/>
  <c r="AT37" i="3"/>
  <c r="AQ10" i="3"/>
  <c r="AR10" i="3"/>
  <c r="AQ11" i="3"/>
  <c r="AR11" i="3"/>
  <c r="AQ13" i="3"/>
  <c r="AR13" i="3"/>
  <c r="AQ14" i="3"/>
  <c r="AR14" i="3"/>
  <c r="AQ15" i="3"/>
  <c r="AR15" i="3"/>
  <c r="AQ16" i="3"/>
  <c r="AR16" i="3"/>
  <c r="AQ17" i="3"/>
  <c r="AR17" i="3"/>
  <c r="AQ18" i="3"/>
  <c r="AR18" i="3"/>
  <c r="AQ19" i="3"/>
  <c r="AR19" i="3"/>
  <c r="AQ20" i="3"/>
  <c r="AR20" i="3"/>
  <c r="AQ21" i="3"/>
  <c r="AR21" i="3"/>
  <c r="AQ24" i="3"/>
  <c r="AR24" i="3"/>
  <c r="AQ26" i="3"/>
  <c r="AR26" i="3"/>
  <c r="AQ28" i="3"/>
  <c r="AR28" i="3"/>
  <c r="AQ29" i="3"/>
  <c r="AR29" i="3"/>
  <c r="AQ30" i="3"/>
  <c r="AR30" i="3"/>
  <c r="AQ31" i="3"/>
  <c r="AR31" i="3"/>
  <c r="AQ32" i="3"/>
  <c r="AR32" i="3"/>
  <c r="AQ33" i="3"/>
  <c r="AR33" i="3"/>
  <c r="AQ34" i="3"/>
  <c r="AR34" i="3"/>
  <c r="AQ37" i="3"/>
  <c r="AR37" i="3"/>
  <c r="AL40" i="3"/>
  <c r="AJ40" i="3" s="1"/>
  <c r="AJ9" i="3"/>
  <c r="AK9" i="3"/>
  <c r="AJ13" i="3"/>
  <c r="AK13" i="3"/>
  <c r="AJ14" i="3"/>
  <c r="AK14" i="3"/>
  <c r="AJ15" i="3"/>
  <c r="AK15" i="3"/>
  <c r="AJ16" i="3"/>
  <c r="AK16" i="3"/>
  <c r="AJ17" i="3"/>
  <c r="AK17" i="3"/>
  <c r="AJ18" i="3"/>
  <c r="AK18" i="3"/>
  <c r="AJ19" i="3"/>
  <c r="AK19" i="3"/>
  <c r="AJ20" i="3"/>
  <c r="AK20" i="3"/>
  <c r="AJ21" i="3"/>
  <c r="AK21" i="3"/>
  <c r="AJ24" i="3"/>
  <c r="AK24" i="3"/>
  <c r="AJ25" i="3"/>
  <c r="AK25" i="3"/>
  <c r="AJ26" i="3"/>
  <c r="AK26" i="3"/>
  <c r="AJ27" i="3"/>
  <c r="AK27" i="3"/>
  <c r="AJ28" i="3"/>
  <c r="AK28" i="3"/>
  <c r="AJ29" i="3"/>
  <c r="AK29" i="3"/>
  <c r="AJ31" i="3"/>
  <c r="AK31" i="3"/>
  <c r="AJ33" i="3"/>
  <c r="AK33" i="3"/>
  <c r="AJ34" i="3"/>
  <c r="AK34" i="3"/>
  <c r="AJ37" i="3"/>
  <c r="AK37" i="3"/>
  <c r="AK8" i="3"/>
  <c r="AJ8" i="3"/>
  <c r="AM8" i="3"/>
  <c r="AM9" i="3"/>
  <c r="AM13" i="3"/>
  <c r="AM14" i="3"/>
  <c r="AM15" i="3"/>
  <c r="AM16" i="3"/>
  <c r="AM17" i="3"/>
  <c r="AM18" i="3"/>
  <c r="AM19" i="3"/>
  <c r="AM20" i="3"/>
  <c r="AM21" i="3"/>
  <c r="AM24" i="3"/>
  <c r="AM25" i="3"/>
  <c r="AM26" i="3"/>
  <c r="AM27" i="3"/>
  <c r="AM28" i="3"/>
  <c r="AM29" i="3"/>
  <c r="AM31" i="3"/>
  <c r="AM33" i="3"/>
  <c r="AM34" i="3"/>
  <c r="AM37" i="3"/>
  <c r="P25" i="3"/>
  <c r="Q25" i="3"/>
  <c r="R25" i="3"/>
  <c r="S25" i="3"/>
  <c r="U25" i="3"/>
  <c r="V25" i="3"/>
  <c r="W25" i="3"/>
  <c r="X25" i="3"/>
  <c r="Y25" i="3"/>
  <c r="P26" i="3"/>
  <c r="Q26" i="3"/>
  <c r="R26" i="3"/>
  <c r="S26" i="3"/>
  <c r="U26" i="3"/>
  <c r="V26" i="3"/>
  <c r="W26" i="3"/>
  <c r="X26" i="3"/>
  <c r="Y26" i="3"/>
  <c r="P27" i="3"/>
  <c r="Q27" i="3"/>
  <c r="R27" i="3"/>
  <c r="S27" i="3"/>
  <c r="U27" i="3"/>
  <c r="V27" i="3"/>
  <c r="W27" i="3"/>
  <c r="X27" i="3"/>
  <c r="Y27" i="3"/>
  <c r="P28" i="3"/>
  <c r="Q28" i="3"/>
  <c r="R28" i="3"/>
  <c r="S28" i="3"/>
  <c r="U28" i="3"/>
  <c r="V28" i="3"/>
  <c r="W28" i="3"/>
  <c r="X28" i="3"/>
  <c r="Y28" i="3"/>
  <c r="O28" i="3"/>
  <c r="O27" i="3"/>
  <c r="O26" i="3"/>
  <c r="O25" i="3"/>
  <c r="O33" i="3"/>
  <c r="O32" i="3"/>
  <c r="O31" i="3"/>
  <c r="O30" i="3"/>
  <c r="P30" i="3"/>
  <c r="Q30" i="3"/>
  <c r="R30" i="3"/>
  <c r="S30" i="3"/>
  <c r="U30" i="3"/>
  <c r="V30" i="3"/>
  <c r="W30" i="3"/>
  <c r="X30" i="3"/>
  <c r="Y30" i="3"/>
  <c r="P31" i="3"/>
  <c r="Q31" i="3"/>
  <c r="R31" i="3"/>
  <c r="S31" i="3"/>
  <c r="U31" i="3"/>
  <c r="V31" i="3"/>
  <c r="W31" i="3"/>
  <c r="X31" i="3"/>
  <c r="Y31" i="3"/>
  <c r="P32" i="3"/>
  <c r="Q32" i="3"/>
  <c r="R32" i="3"/>
  <c r="S32" i="3"/>
  <c r="U32" i="3"/>
  <c r="V32" i="3"/>
  <c r="W32" i="3"/>
  <c r="X32" i="3"/>
  <c r="Y32" i="3"/>
  <c r="P33" i="3"/>
  <c r="Q33" i="3"/>
  <c r="R33" i="3"/>
  <c r="S33" i="3"/>
  <c r="U33" i="3"/>
  <c r="V33" i="3"/>
  <c r="W33" i="3"/>
  <c r="X33" i="3"/>
  <c r="Y33" i="3"/>
  <c r="P23" i="3"/>
  <c r="Q23" i="3"/>
  <c r="R23" i="3"/>
  <c r="S23" i="3"/>
  <c r="U23" i="3"/>
  <c r="V23" i="3"/>
  <c r="W23" i="3"/>
  <c r="X23" i="3"/>
  <c r="Y23" i="3"/>
  <c r="O23" i="3"/>
  <c r="AU40" i="3" l="1"/>
  <c r="AL36" i="3"/>
  <c r="AN36" i="3" s="1"/>
  <c r="AS35" i="3"/>
  <c r="AT35" i="3" s="1"/>
  <c r="AM40" i="3"/>
  <c r="AL41" i="3"/>
  <c r="AM41" i="3" s="1"/>
  <c r="AK36" i="3"/>
  <c r="AM35" i="3"/>
  <c r="AN35" i="3"/>
  <c r="AK40" i="3"/>
  <c r="AN40" i="3"/>
  <c r="AT39" i="3"/>
  <c r="AU39" i="3"/>
  <c r="AT38" i="3"/>
  <c r="AU38" i="3" s="1"/>
  <c r="AM39" i="3"/>
  <c r="AN39" i="3"/>
  <c r="AA28" i="3"/>
  <c r="AS27" i="3" s="1"/>
  <c r="AR27" i="3" s="1"/>
  <c r="AL38" i="3"/>
  <c r="AA26" i="3"/>
  <c r="AS25" i="3" s="1"/>
  <c r="AR40" i="3"/>
  <c r="AT40" i="3"/>
  <c r="AQ40" i="3"/>
  <c r="AQ42" i="3"/>
  <c r="AT42" i="3"/>
  <c r="AU42" i="3" s="1"/>
  <c r="AR42" i="3"/>
  <c r="AT41" i="3"/>
  <c r="AR41" i="3"/>
  <c r="AQ41" i="3"/>
  <c r="AK39" i="3"/>
  <c r="AL42" i="3"/>
  <c r="AR39" i="3"/>
  <c r="AR38" i="3"/>
  <c r="AQ36" i="3"/>
  <c r="AR36" i="3"/>
  <c r="AT36" i="3"/>
  <c r="AU36" i="3" s="1"/>
  <c r="AM36" i="3"/>
  <c r="AK35" i="3"/>
  <c r="AJ35" i="3"/>
  <c r="AQ38" i="3"/>
  <c r="AJ39" i="3"/>
  <c r="AA23" i="3"/>
  <c r="AJ36" i="3" l="1"/>
  <c r="AN41" i="3"/>
  <c r="AU35" i="3"/>
  <c r="AK38" i="3"/>
  <c r="AQ35" i="3"/>
  <c r="AR35" i="3"/>
  <c r="AK41" i="3"/>
  <c r="AJ41" i="3"/>
  <c r="AT25" i="3"/>
  <c r="AU25" i="3"/>
  <c r="AQ27" i="3"/>
  <c r="AT27" i="3"/>
  <c r="AU27" i="3" s="1"/>
  <c r="AR25" i="3"/>
  <c r="AQ25" i="3"/>
  <c r="AJ38" i="3"/>
  <c r="AM38" i="3"/>
  <c r="AN38" i="3" s="1"/>
  <c r="AK42" i="3"/>
  <c r="AJ42" i="3"/>
  <c r="AM42" i="3"/>
  <c r="AN42" i="3" s="1"/>
  <c r="AA22" i="3"/>
  <c r="AS23" i="3"/>
  <c r="AL23" i="3"/>
  <c r="AJ23" i="3" l="1"/>
  <c r="AM23" i="3"/>
  <c r="AN23" i="3" s="1"/>
  <c r="AK23" i="3"/>
  <c r="AT23" i="3"/>
  <c r="AU23" i="3" s="1"/>
  <c r="AQ23" i="3"/>
  <c r="AR23" i="3"/>
  <c r="AL22" i="3"/>
  <c r="AS22" i="3"/>
  <c r="AJ22" i="3" l="1"/>
  <c r="AK22" i="3"/>
  <c r="AM22" i="3"/>
  <c r="AN22" i="3" s="1"/>
  <c r="AT22" i="3"/>
  <c r="AU22" i="3" s="1"/>
  <c r="AQ22" i="3"/>
  <c r="AR22" i="3"/>
  <c r="Y19" i="3"/>
  <c r="AA19" i="3" s="1"/>
  <c r="Y17" i="3"/>
  <c r="AA17" i="3" s="1"/>
  <c r="Y16" i="3"/>
  <c r="AA16" i="3" s="1"/>
  <c r="Y15" i="3"/>
  <c r="Y9" i="3"/>
  <c r="Y10" i="3"/>
  <c r="Y11" i="3"/>
  <c r="Y8" i="3"/>
  <c r="AA33" i="3" l="1"/>
  <c r="AL32" i="3" s="1"/>
  <c r="AA31" i="3"/>
  <c r="AL30" i="3" s="1"/>
  <c r="AA5" i="3"/>
  <c r="AB5" i="3" s="1"/>
  <c r="Z11" i="3" s="1"/>
  <c r="AA6" i="3"/>
  <c r="AB6" i="3" s="1"/>
  <c r="AA4" i="3"/>
  <c r="AB4" i="3" s="1"/>
  <c r="Z10" i="3" l="1"/>
  <c r="Z8" i="3"/>
  <c r="Z9" i="3" s="1"/>
  <c r="AK30" i="3"/>
  <c r="AJ30" i="3"/>
  <c r="AM30" i="3"/>
  <c r="AN30" i="3" s="1"/>
  <c r="Z4" i="3"/>
  <c r="AK4" i="3"/>
  <c r="Z5" i="3"/>
  <c r="AK5" i="3"/>
  <c r="AJ32" i="3"/>
  <c r="AK32" i="3"/>
  <c r="AM32" i="3"/>
  <c r="AN32" i="3" s="1"/>
  <c r="Z6" i="3"/>
  <c r="AK6" i="3"/>
  <c r="AA15" i="3"/>
  <c r="AR4" i="3" l="1"/>
  <c r="C3" i="5" s="1"/>
  <c r="C3" i="4"/>
  <c r="AR6" i="3"/>
  <c r="C5" i="5" s="1"/>
  <c r="C5" i="4"/>
  <c r="AR5" i="3"/>
  <c r="C4" i="5" s="1"/>
  <c r="C4" i="4"/>
  <c r="AA9" i="3"/>
  <c r="AL11" i="3"/>
  <c r="AA11" i="3"/>
  <c r="AA10" i="3" s="1"/>
  <c r="AA8" i="3"/>
  <c r="Z12" i="3" l="1"/>
  <c r="AA12" i="3" s="1"/>
  <c r="AS9" i="3"/>
  <c r="AS8" i="3"/>
  <c r="AT8" i="3" s="1"/>
  <c r="AU8" i="3" s="1"/>
  <c r="AL10" i="3"/>
  <c r="AJ11" i="3"/>
  <c r="AM11" i="3"/>
  <c r="AN11" i="3" s="1"/>
  <c r="AK11" i="3"/>
  <c r="AJ10" i="3" l="1"/>
  <c r="AH10" i="3" s="1"/>
  <c r="AK10" i="3"/>
  <c r="AR9" i="3"/>
  <c r="AU9" i="3"/>
  <c r="AL12" i="3"/>
  <c r="AS12" i="3"/>
  <c r="AT9" i="3"/>
  <c r="AQ9" i="3"/>
  <c r="AR8" i="3"/>
  <c r="AQ8" i="3"/>
  <c r="AO8" i="3" s="1"/>
  <c r="AM10" i="3"/>
  <c r="AN10" i="3" s="1"/>
  <c r="AH11" i="3" l="1"/>
  <c r="AO9" i="3"/>
  <c r="AO10" i="3" s="1"/>
  <c r="AO11" i="3" s="1"/>
  <c r="AT12" i="3"/>
  <c r="AU12" i="3"/>
  <c r="AU44" i="3" s="1"/>
  <c r="AJ12" i="3"/>
  <c r="AN12" i="3"/>
  <c r="AR12" i="3"/>
  <c r="AM12" i="3"/>
  <c r="AQ12" i="3"/>
  <c r="AO12" i="3" l="1"/>
  <c r="AO13" i="3" s="1"/>
  <c r="AO14" i="3" s="1"/>
  <c r="AO15" i="3" s="1"/>
  <c r="AO16" i="3" s="1"/>
  <c r="AO17" i="3" s="1"/>
  <c r="AO18" i="3" s="1"/>
  <c r="AO19" i="3" s="1"/>
  <c r="AO20" i="3" s="1"/>
  <c r="AO21" i="3" s="1"/>
  <c r="AO22" i="3" s="1"/>
  <c r="AO23" i="3" s="1"/>
  <c r="AO24" i="3" s="1"/>
  <c r="AO25" i="3" s="1"/>
  <c r="AO26" i="3" s="1"/>
  <c r="AO27" i="3" s="1"/>
  <c r="AO28" i="3" s="1"/>
  <c r="AO29" i="3" s="1"/>
  <c r="AO30" i="3" s="1"/>
  <c r="AO31" i="3" s="1"/>
  <c r="AO32" i="3" s="1"/>
  <c r="AO33" i="3" s="1"/>
  <c r="AO34" i="3" s="1"/>
  <c r="AO35" i="3" s="1"/>
  <c r="AO36" i="3" s="1"/>
  <c r="AO37" i="3" s="1"/>
  <c r="AO38" i="3" s="1"/>
  <c r="AO39" i="3" s="1"/>
  <c r="AO40" i="3" s="1"/>
  <c r="AO41" i="3" s="1"/>
  <c r="AO42" i="3" s="1"/>
  <c r="AO43" i="3" s="1"/>
  <c r="AO44" i="3" s="1"/>
  <c r="F22" i="5" s="1"/>
  <c r="AH12" i="3"/>
  <c r="B10" i="5"/>
  <c r="C11" i="5"/>
  <c r="AH13" i="3"/>
  <c r="AH14" i="3" s="1"/>
  <c r="AH15" i="3" s="1"/>
  <c r="AH16" i="3" s="1"/>
  <c r="AH17" i="3" s="1"/>
  <c r="AH18" i="3" s="1"/>
  <c r="AH19" i="3" s="1"/>
  <c r="AH20" i="3" s="1"/>
  <c r="AH21" i="3" s="1"/>
  <c r="AH22" i="3" s="1"/>
  <c r="AH23" i="3" s="1"/>
  <c r="AH24" i="3" s="1"/>
  <c r="AH25" i="3" s="1"/>
  <c r="AH26" i="3" s="1"/>
  <c r="AH27" i="3" s="1"/>
  <c r="AH28" i="3" s="1"/>
  <c r="AH29" i="3" s="1"/>
  <c r="AH30" i="3" s="1"/>
  <c r="AH31" i="3" s="1"/>
  <c r="AH32" i="3" s="1"/>
  <c r="AH33" i="3" s="1"/>
  <c r="AH34" i="3" s="1"/>
  <c r="AH35" i="3" s="1"/>
  <c r="AH36" i="3" s="1"/>
  <c r="AH37" i="3" s="1"/>
  <c r="AH38" i="3" s="1"/>
  <c r="AH39" i="3" s="1"/>
  <c r="AH40" i="3" s="1"/>
  <c r="AH41" i="3" s="1"/>
  <c r="AH42" i="3" s="1"/>
  <c r="AH43" i="3" s="1"/>
  <c r="AH44" i="3" s="1"/>
  <c r="B19" i="5"/>
  <c r="D7" i="5"/>
  <c r="E10" i="5"/>
  <c r="A39" i="5"/>
  <c r="C28" i="5"/>
  <c r="E25" i="5"/>
  <c r="F17" i="5"/>
  <c r="B15" i="5"/>
  <c r="D12" i="5"/>
  <c r="B7" i="5"/>
  <c r="F38" i="5"/>
  <c r="B36" i="5"/>
  <c r="B28" i="5"/>
  <c r="D25" i="5"/>
  <c r="B20" i="5"/>
  <c r="E17" i="5"/>
  <c r="A15" i="5"/>
  <c r="C12" i="5"/>
  <c r="E9" i="5"/>
  <c r="A7" i="5"/>
  <c r="E38" i="5"/>
  <c r="A36" i="5"/>
  <c r="C33" i="5"/>
  <c r="E30" i="5"/>
  <c r="A28" i="5"/>
  <c r="C25" i="5"/>
  <c r="E22" i="5"/>
  <c r="A20" i="5"/>
  <c r="D36" i="5"/>
  <c r="B14" i="5"/>
  <c r="B25" i="5"/>
  <c r="F37" i="5"/>
  <c r="D15" i="5"/>
  <c r="B29" i="5"/>
  <c r="E12" i="5"/>
  <c r="C7" i="5"/>
  <c r="E35" i="5"/>
  <c r="C30" i="5"/>
  <c r="A25" i="5"/>
  <c r="E19" i="5"/>
  <c r="D14" i="5"/>
  <c r="F11" i="5"/>
  <c r="F40" i="5"/>
  <c r="B38" i="5"/>
  <c r="D35" i="5"/>
  <c r="F32" i="5"/>
  <c r="B30" i="5"/>
  <c r="D27" i="5"/>
  <c r="F24" i="5"/>
  <c r="B22" i="5"/>
  <c r="D19" i="5"/>
  <c r="A17" i="5"/>
  <c r="C14" i="5"/>
  <c r="E11" i="5"/>
  <c r="A9" i="5"/>
  <c r="E40" i="5"/>
  <c r="A38" i="5"/>
  <c r="C35" i="5"/>
  <c r="E32" i="5"/>
  <c r="A30" i="5"/>
  <c r="C27" i="5"/>
  <c r="E24" i="5"/>
  <c r="A22" i="5"/>
  <c r="C19" i="5"/>
  <c r="F14" i="5"/>
  <c r="F25" i="5"/>
  <c r="F35" i="5"/>
  <c r="D13" i="5"/>
  <c r="B27" i="5"/>
  <c r="F39" i="5"/>
  <c r="D18" i="5"/>
  <c r="C15" i="5"/>
  <c r="A10" i="5"/>
  <c r="C38" i="5"/>
  <c r="A33" i="5"/>
  <c r="E27" i="5"/>
  <c r="C22" i="5"/>
  <c r="B17" i="5"/>
  <c r="B9" i="5"/>
  <c r="B12" i="5"/>
  <c r="F33" i="5"/>
  <c r="B23" i="5"/>
  <c r="D11" i="5"/>
  <c r="B33" i="5"/>
  <c r="D22" i="5"/>
  <c r="F10" i="5"/>
  <c r="B35" i="5"/>
  <c r="D24" i="5"/>
  <c r="F12" i="5"/>
  <c r="B37" i="5"/>
  <c r="D26" i="5"/>
  <c r="C17" i="5"/>
  <c r="E14" i="5"/>
  <c r="A12" i="5"/>
  <c r="C9" i="5"/>
  <c r="C40" i="5"/>
  <c r="E37" i="5"/>
  <c r="A35" i="5"/>
  <c r="C32" i="5"/>
  <c r="E29" i="5"/>
  <c r="A27" i="5"/>
  <c r="C24" i="5"/>
  <c r="E21" i="5"/>
  <c r="A19" i="5"/>
  <c r="D16" i="5"/>
  <c r="F13" i="5"/>
  <c r="B11" i="5"/>
  <c r="D8" i="5"/>
  <c r="B40" i="5"/>
  <c r="D37" i="5"/>
  <c r="F34" i="5"/>
  <c r="B32" i="5"/>
  <c r="D29" i="5"/>
  <c r="F26" i="5"/>
  <c r="B24" i="5"/>
  <c r="D21" i="5"/>
  <c r="F18" i="5"/>
  <c r="C16" i="5"/>
  <c r="E13" i="5"/>
  <c r="A11" i="5"/>
  <c r="C8" i="5"/>
  <c r="A40" i="5"/>
  <c r="C37" i="5"/>
  <c r="E34" i="5"/>
  <c r="A32" i="5"/>
  <c r="C29" i="5"/>
  <c r="E26" i="5"/>
  <c r="A24" i="5"/>
  <c r="C21" i="5"/>
  <c r="E18" i="5"/>
  <c r="D9" i="5"/>
  <c r="D20" i="5"/>
  <c r="D30" i="5"/>
  <c r="B8" i="5"/>
  <c r="F21" i="5"/>
  <c r="D34" i="5"/>
  <c r="E16" i="5"/>
  <c r="A14" i="5"/>
  <c r="E8" i="5"/>
  <c r="A37" i="5"/>
  <c r="E31" i="5"/>
  <c r="C26" i="5"/>
  <c r="A21" i="5"/>
  <c r="F15" i="5"/>
  <c r="D10" i="5"/>
  <c r="F7" i="5"/>
  <c r="D39" i="5"/>
  <c r="F36" i="5"/>
  <c r="B34" i="5"/>
  <c r="D31" i="5"/>
  <c r="F28" i="5"/>
  <c r="B26" i="5"/>
  <c r="D23" i="5"/>
  <c r="F20" i="5"/>
  <c r="B18" i="5"/>
  <c r="E15" i="5"/>
  <c r="A13" i="5"/>
  <c r="C10" i="5"/>
  <c r="E7" i="5"/>
  <c r="C39" i="5"/>
  <c r="E36" i="5"/>
  <c r="A34" i="5"/>
  <c r="C31" i="5"/>
  <c r="E28" i="5"/>
  <c r="A26" i="5"/>
  <c r="C23" i="5"/>
  <c r="E20" i="5"/>
  <c r="A18" i="5"/>
  <c r="AN44" i="3"/>
  <c r="F30" i="5" l="1"/>
  <c r="F9" i="5"/>
  <c r="A23" i="5"/>
  <c r="A8" i="5"/>
  <c r="D38" i="5"/>
  <c r="F8" i="5"/>
  <c r="F31" i="5"/>
  <c r="D28" i="5"/>
  <c r="D33" i="5"/>
  <c r="C20" i="5"/>
  <c r="E33" i="5"/>
  <c r="A16" i="5"/>
  <c r="D40" i="5"/>
  <c r="E23" i="5"/>
  <c r="C36" i="5"/>
  <c r="C13" i="5"/>
  <c r="B16" i="5"/>
  <c r="D17" i="5"/>
  <c r="A29" i="5"/>
  <c r="F19" i="5"/>
  <c r="A31" i="5"/>
  <c r="B21" i="5"/>
  <c r="F29" i="5"/>
  <c r="F16" i="5"/>
  <c r="B13" i="5"/>
  <c r="F23" i="5"/>
  <c r="C34" i="5"/>
  <c r="B31" i="5"/>
  <c r="F27" i="5"/>
  <c r="B39" i="5"/>
  <c r="C18" i="5"/>
  <c r="E39" i="5"/>
  <c r="D32" i="5"/>
  <c r="D7" i="4"/>
  <c r="B12" i="4"/>
  <c r="F11" i="4"/>
  <c r="D35" i="4"/>
  <c r="F7" i="4"/>
  <c r="A7" i="4"/>
  <c r="C7" i="4"/>
  <c r="B7" i="4"/>
  <c r="E7" i="4"/>
  <c r="D12" i="4"/>
  <c r="E8" i="4"/>
  <c r="B35" i="4"/>
  <c r="E9" i="4"/>
  <c r="B8" i="4"/>
  <c r="C30" i="4"/>
  <c r="C10" i="4"/>
  <c r="A12" i="4"/>
  <c r="A8" i="4"/>
  <c r="A36" i="4"/>
  <c r="E32" i="4"/>
  <c r="B20" i="4"/>
  <c r="E34" i="4"/>
  <c r="F16" i="4"/>
  <c r="D30" i="4"/>
  <c r="A25" i="4"/>
  <c r="D13" i="4"/>
  <c r="F30" i="4"/>
  <c r="C37" i="4"/>
  <c r="A15" i="4"/>
  <c r="C23" i="4"/>
  <c r="E12" i="4"/>
  <c r="D40" i="4"/>
  <c r="D24" i="4"/>
  <c r="A31" i="4"/>
  <c r="F40" i="4"/>
  <c r="F24" i="4"/>
  <c r="E15" i="4"/>
  <c r="A26" i="4"/>
  <c r="E30" i="4"/>
  <c r="C17" i="4"/>
  <c r="F29" i="4"/>
  <c r="E35" i="4"/>
  <c r="C20" i="4"/>
  <c r="B30" i="4"/>
  <c r="B15" i="4"/>
  <c r="D17" i="4"/>
  <c r="D14" i="4"/>
  <c r="A18" i="4"/>
  <c r="C35" i="4"/>
  <c r="F35" i="4"/>
  <c r="B25" i="4"/>
  <c r="C36" i="4"/>
  <c r="E25" i="4"/>
  <c r="B36" i="4"/>
  <c r="D25" i="4"/>
  <c r="B13" i="4"/>
  <c r="A24" i="4"/>
  <c r="E17" i="4"/>
  <c r="C12" i="4"/>
  <c r="A34" i="4"/>
  <c r="F13" i="4"/>
  <c r="D11" i="4"/>
  <c r="A20" i="4"/>
  <c r="B18" i="4"/>
  <c r="C33" i="4"/>
  <c r="E14" i="4"/>
  <c r="B9" i="4"/>
  <c r="A22" i="4"/>
  <c r="F37" i="4"/>
  <c r="D32" i="4"/>
  <c r="B27" i="4"/>
  <c r="F21" i="4"/>
  <c r="C38" i="4"/>
  <c r="A33" i="4"/>
  <c r="E27" i="4"/>
  <c r="C22" i="4"/>
  <c r="B38" i="4"/>
  <c r="F32" i="4"/>
  <c r="D27" i="4"/>
  <c r="B22" i="4"/>
  <c r="F15" i="4"/>
  <c r="E26" i="4"/>
  <c r="C18" i="4"/>
  <c r="A13" i="4"/>
  <c r="E36" i="4"/>
  <c r="D16" i="4"/>
  <c r="F12" i="4"/>
  <c r="E22" i="4"/>
  <c r="D19" i="4"/>
  <c r="E38" i="4"/>
  <c r="C15" i="4"/>
  <c r="A10" i="4"/>
  <c r="E24" i="4"/>
  <c r="D38" i="4"/>
  <c r="B33" i="4"/>
  <c r="F27" i="4"/>
  <c r="D22" i="4"/>
  <c r="A39" i="4"/>
  <c r="E33" i="4"/>
  <c r="C28" i="4"/>
  <c r="A23" i="4"/>
  <c r="F38" i="4"/>
  <c r="D33" i="4"/>
  <c r="B28" i="4"/>
  <c r="F22" i="4"/>
  <c r="D18" i="4"/>
  <c r="A40" i="4"/>
  <c r="C29" i="4"/>
  <c r="F17" i="4"/>
  <c r="A19" i="4"/>
  <c r="C16" i="4"/>
  <c r="E13" i="4"/>
  <c r="A11" i="4"/>
  <c r="C39" i="4"/>
  <c r="E28" i="4"/>
  <c r="F19" i="4"/>
  <c r="F18" i="4"/>
  <c r="B14" i="4"/>
  <c r="C8" i="4"/>
  <c r="C25" i="4"/>
  <c r="B17" i="4"/>
  <c r="A9" i="4"/>
  <c r="F14" i="4"/>
  <c r="B10" i="4"/>
  <c r="E18" i="4"/>
  <c r="A16" i="4"/>
  <c r="C13" i="4"/>
  <c r="E10" i="4"/>
  <c r="A38" i="4"/>
  <c r="C27" i="4"/>
  <c r="F8" i="4"/>
  <c r="B39" i="4"/>
  <c r="D36" i="4"/>
  <c r="F33" i="4"/>
  <c r="B31" i="4"/>
  <c r="D28" i="4"/>
  <c r="F25" i="4"/>
  <c r="B23" i="4"/>
  <c r="D20" i="4"/>
  <c r="E39" i="4"/>
  <c r="A37" i="4"/>
  <c r="C34" i="4"/>
  <c r="E31" i="4"/>
  <c r="A29" i="4"/>
  <c r="C26" i="4"/>
  <c r="E23" i="4"/>
  <c r="A21" i="4"/>
  <c r="D39" i="4"/>
  <c r="F36" i="4"/>
  <c r="B34" i="4"/>
  <c r="D31" i="4"/>
  <c r="F28" i="4"/>
  <c r="B26" i="4"/>
  <c r="D23" i="4"/>
  <c r="F20" i="4"/>
  <c r="D10" i="4"/>
  <c r="A32" i="4"/>
  <c r="C21" i="4"/>
  <c r="E19" i="4"/>
  <c r="A17" i="4"/>
  <c r="C14" i="4"/>
  <c r="E11" i="4"/>
  <c r="D8" i="4"/>
  <c r="C31" i="4"/>
  <c r="E20" i="4"/>
  <c r="B11" i="4"/>
  <c r="D15" i="4"/>
  <c r="C9" i="4"/>
  <c r="A28" i="4"/>
  <c r="B19" i="4"/>
  <c r="F9" i="4"/>
  <c r="B16" i="4"/>
  <c r="F10" i="4"/>
  <c r="C19" i="4"/>
  <c r="E16" i="4"/>
  <c r="A14" i="4"/>
  <c r="C11" i="4"/>
  <c r="E40" i="4"/>
  <c r="A30" i="4"/>
  <c r="D9" i="4"/>
  <c r="F39" i="4"/>
  <c r="B37" i="4"/>
  <c r="D34" i="4"/>
  <c r="F31" i="4"/>
  <c r="B29" i="4"/>
  <c r="D26" i="4"/>
  <c r="F23" i="4"/>
  <c r="B21" i="4"/>
  <c r="C40" i="4"/>
  <c r="E37" i="4"/>
  <c r="A35" i="4"/>
  <c r="C32" i="4"/>
  <c r="E29" i="4"/>
  <c r="A27" i="4"/>
  <c r="C24" i="4"/>
  <c r="E21" i="4"/>
  <c r="B40" i="4"/>
  <c r="D37" i="4"/>
  <c r="F34" i="4"/>
  <c r="B32" i="4"/>
  <c r="D29" i="4"/>
  <c r="F26" i="4"/>
  <c r="B24" i="4"/>
  <c r="D21" i="4"/>
</calcChain>
</file>

<file path=xl/sharedStrings.xml><?xml version="1.0" encoding="utf-8"?>
<sst xmlns="http://schemas.openxmlformats.org/spreadsheetml/2006/main" count="221" uniqueCount="131">
  <si>
    <t>SMOKE</t>
  </si>
  <si>
    <t>HEAT</t>
  </si>
  <si>
    <t>CO</t>
  </si>
  <si>
    <t>TR010</t>
  </si>
  <si>
    <t>X</t>
  </si>
  <si>
    <t>TH010</t>
  </si>
  <si>
    <t>TM010</t>
  </si>
  <si>
    <t>SC010</t>
  </si>
  <si>
    <t>SC008CO</t>
  </si>
  <si>
    <t>TH012</t>
  </si>
  <si>
    <t>ET010</t>
  </si>
  <si>
    <t>ET011</t>
  </si>
  <si>
    <t>TS806-03</t>
  </si>
  <si>
    <t>TS808</t>
  </si>
  <si>
    <t>TS816</t>
  </si>
  <si>
    <t>TS826</t>
  </si>
  <si>
    <t>SKU Nbr</t>
  </si>
  <si>
    <t>SKU Description</t>
  </si>
  <si>
    <t>CB001</t>
  </si>
  <si>
    <t>CARRYING BAG FOR SMOKE TEST TOOLS</t>
  </si>
  <si>
    <t>FIBRE-GLASS TELESCOPIC POLE 4.5M</t>
  </si>
  <si>
    <t>FIBRE-GLASS EXTENSION POLE 1.2M</t>
  </si>
  <si>
    <t>FG010</t>
  </si>
  <si>
    <t>TBC100</t>
  </si>
  <si>
    <t>TH013BB</t>
  </si>
  <si>
    <t>UNIVERSAL SMOKE AND HEAT DETECTOR TESTER</t>
  </si>
  <si>
    <t>TOUCH SENSITIVE DISP.CUP ON SWING FRAME</t>
  </si>
  <si>
    <t>TR010R</t>
  </si>
  <si>
    <t>REPLACEMENT RUBBER RIM FOR TR010</t>
  </si>
  <si>
    <t>SMOKE &amp; CORDLESS HEAT DETECTOR TEST SET 6.0M</t>
  </si>
  <si>
    <t>SMOKE &amp; HEAT DETECTOR TEST SET 6. 0M</t>
  </si>
  <si>
    <t>SMOKE, HEAT &amp; CO DETECTOR TEST SET 6. 0M</t>
  </si>
  <si>
    <t>-</t>
  </si>
  <si>
    <t>Test Head only</t>
  </si>
  <si>
    <t>Test head kit for heat, smoke &amp; CO</t>
  </si>
  <si>
    <t>1/6</t>
  </si>
  <si>
    <t>TM012</t>
  </si>
  <si>
    <t>TM0XXR</t>
  </si>
  <si>
    <t>REPLACEMENT RUBBER RIM FOR TM0XX</t>
  </si>
  <si>
    <t>FIBRE-GLASS TELESCOPIC POLE 2.5M</t>
  </si>
  <si>
    <t>POLES &amp; ACCESORRIES</t>
  </si>
  <si>
    <t>AEROSOLS &amp; CAPSULES</t>
  </si>
  <si>
    <t>BATTERIES &amp; BATTERY KIT</t>
  </si>
  <si>
    <t>REPLACEMENT RUBBERS</t>
  </si>
  <si>
    <t>SPARE DETECTORS</t>
  </si>
  <si>
    <r>
      <t>UNIVERSAL REMOVAL TOOL ON SWING FRAME</t>
    </r>
    <r>
      <rPr>
        <i/>
        <sz val="8"/>
        <color theme="1"/>
        <rFont val="Arial"/>
        <family val="2"/>
      </rPr>
      <t xml:space="preserve"> allow to remove or replace any detector from 0 to 45°</t>
    </r>
  </si>
  <si>
    <r>
      <t xml:space="preserve">REPLACEMENT BATTERY CHARGER FOR USE WITH FIRE TEST KITS </t>
    </r>
    <r>
      <rPr>
        <i/>
        <sz val="8"/>
        <color theme="1"/>
        <rFont val="Arial"/>
        <family val="2"/>
      </rPr>
      <t>compatible with all testers with batteries (not with cords nor main powered supplied)</t>
    </r>
  </si>
  <si>
    <r>
      <t xml:space="preserve">REPLACEMENT BATTERY BATON FOR USE WITH FIRE TEST KITS </t>
    </r>
    <r>
      <rPr>
        <i/>
        <sz val="8"/>
        <color theme="1"/>
        <rFont val="Arial"/>
        <family val="2"/>
      </rPr>
      <t>compatible with all testers with batteries (not with cords nor main powered supplied)</t>
    </r>
  </si>
  <si>
    <r>
      <t xml:space="preserve">HEAT DETECTOR TESTER ON SWING FRAME </t>
    </r>
    <r>
      <rPr>
        <i/>
        <sz val="8"/>
        <color theme="1"/>
        <rFont val="Arial"/>
        <family val="2"/>
      </rPr>
      <t>main powered</t>
    </r>
  </si>
  <si>
    <t>6TM008CO</t>
  </si>
  <si>
    <t>6TM008SM</t>
  </si>
  <si>
    <t>TEST EQUIPMENT CALCULATION TOOL</t>
  </si>
  <si>
    <t>PORTFOLIO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</si>
  <si>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</si>
  <si>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</si>
  <si>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</si>
  <si>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</si>
  <si>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</si>
  <si>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</si>
  <si>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</si>
  <si>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</si>
  <si>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</si>
  <si>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</si>
  <si>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 xml:space="preserve">SMOKE TEST KIT FOR 4M
 </t>
  </si>
  <si>
    <r>
      <t xml:space="preserve">BATTERY POWERED HEAT DETECTOR </t>
    </r>
    <r>
      <rPr>
        <i/>
        <sz val="9"/>
        <color theme="1"/>
        <rFont val="Arial"/>
        <family val="2"/>
      </rPr>
      <t>battery kit</t>
    </r>
  </si>
  <si>
    <t>2. Please fill the main kits or spare detectors that you have (blue cells to be filled)</t>
  </si>
  <si>
    <t>CALCULATION TOOL</t>
  </si>
  <si>
    <t>1. Please fill in the table the number of detectors you intend to test without going back at the office/depot</t>
  </si>
  <si>
    <t>SMOKE Detector</t>
  </si>
  <si>
    <t>CO Detector</t>
  </si>
  <si>
    <t>HEAT Detector</t>
  </si>
  <si>
    <t>Kit Nbr</t>
  </si>
  <si>
    <t>For multi-detectors, please set 1 test per feature tested.</t>
  </si>
  <si>
    <t>Ex. 1 Smoke &amp; heat detector = 2 tests.</t>
  </si>
  <si>
    <t>WORST CASE</t>
  </si>
  <si>
    <t xml:space="preserve">Based on AVG of </t>
  </si>
  <si>
    <t>tests per capsule</t>
  </si>
  <si>
    <t>Worst case is</t>
  </si>
  <si>
    <t>packages</t>
  </si>
  <si>
    <t>tests per can</t>
  </si>
  <si>
    <t>can per box/sku</t>
  </si>
  <si>
    <t>capsule per box/sku</t>
  </si>
  <si>
    <t>No</t>
  </si>
  <si>
    <t>Price</t>
  </si>
  <si>
    <t>Total</t>
  </si>
  <si>
    <t>std test / battery</t>
  </si>
  <si>
    <t>heat test / battery</t>
  </si>
  <si>
    <t>The battery calculation is made on a base of 1 load a day</t>
  </si>
  <si>
    <t>missing kits / scenarios</t>
  </si>
  <si>
    <t>3. Please set below the on-demand material if needed</t>
  </si>
  <si>
    <t>calculation of the number of capsules spent / day</t>
  </si>
  <si>
    <t>calculation of the number of cans spent / day</t>
  </si>
  <si>
    <t>SMOKE tests</t>
  </si>
  <si>
    <t>CO tests</t>
  </si>
  <si>
    <t>HEAT tests</t>
  </si>
  <si>
    <t>Number of tests</t>
  </si>
  <si>
    <t>BOQ</t>
  </si>
  <si>
    <t>SKU</t>
  </si>
  <si>
    <t>Description</t>
  </si>
  <si>
    <t>Qty</t>
  </si>
  <si>
    <t>UP</t>
  </si>
  <si>
    <t>Total price</t>
  </si>
  <si>
    <t>NOTES &amp; SETTINGS</t>
  </si>
  <si>
    <t>https://firesecurityproducts.com/en/search?q=test%20equipment</t>
  </si>
  <si>
    <t>Link</t>
  </si>
  <si>
    <t>https://firesecurityproducts.com/en/product/fire/TS806_03/52666</t>
  </si>
  <si>
    <t>https://firesecurityproducts.com/en/product/fire/TS808/37546</t>
  </si>
  <si>
    <t>https://firesecurityproducts.com/en/product/fire/TS816/37551</t>
  </si>
  <si>
    <t>https://firesecurityproducts.com/en/product/fire/TS826/37556</t>
  </si>
  <si>
    <t>https://firesecurityproducts.com/en/product/fire/TH012/37531</t>
  </si>
  <si>
    <t>https://firesecurityproducts.com/en/product/fire/TH010/37526</t>
  </si>
  <si>
    <t>https://firesecurityproducts.com/en/product/fire/TH013BB/84836</t>
  </si>
  <si>
    <t>https://firesecurityproducts.com/en/product/fire/TM010/37536</t>
  </si>
  <si>
    <t>https://firesecurityproducts.com/en/product/fire/TM012/85986</t>
  </si>
  <si>
    <t>https://firesecurityproducts.com/en/product/fire/6TM008SM/86291</t>
  </si>
  <si>
    <t>https://firesecurityproducts.com/en/product/fire/6TM008CO/86286</t>
  </si>
  <si>
    <t>https://firesecurityproducts.com/en/product/fire/SC010/77851</t>
  </si>
  <si>
    <t>https://firesecurityproducts.com/en/product/fire/SC008CO/37486</t>
  </si>
  <si>
    <t>https://firesecurityproducts.com/en/product/fire/TBC100/86296</t>
  </si>
  <si>
    <t>https://firesecurityproducts.com/en/product/fire/TR010R/86306</t>
  </si>
  <si>
    <t>https://firesecurityproducts.com/en/product/fire/TM0XXR/86301</t>
  </si>
  <si>
    <t>https://firesecurityproducts.com/en/product/fire/TR010/37541</t>
  </si>
  <si>
    <t>https://firesecurityproducts.com/en/product/fire/CB001/37506</t>
  </si>
  <si>
    <t>https://firesecurityproducts.com/en/product/fire/ET010/37511</t>
  </si>
  <si>
    <t>https://firesecurityproducts.com/en/product/fire/ET011/37516</t>
  </si>
  <si>
    <t>https://firesecurityproducts.com/en/product/fire/FG010/37521</t>
  </si>
  <si>
    <t>Project name &gt;&gt;&gt;</t>
  </si>
  <si>
    <t>REPLACEMENT SMOKE CAPSULE FOR USE WITH TM010</t>
  </si>
  <si>
    <t>REPLACEMENT CO CAPSULE FOR USE WITH TS826</t>
  </si>
  <si>
    <r>
      <t xml:space="preserve">AEROSOL TEST SPRAY FOR SMOKE DETECTORS, HFC FREE </t>
    </r>
    <r>
      <rPr>
        <i/>
        <sz val="8"/>
        <color theme="1"/>
        <rFont val="Arial"/>
        <family val="2"/>
      </rPr>
      <t xml:space="preserve"> 1sec. Press only</t>
    </r>
  </si>
  <si>
    <r>
      <t>CO FIRE DETECTOR TEST SPRAY</t>
    </r>
    <r>
      <rPr>
        <i/>
        <sz val="8"/>
        <color theme="1"/>
        <rFont val="Arial"/>
        <family val="2"/>
      </rPr>
      <t xml:space="preserve">  1sec. Press only</t>
    </r>
    <r>
      <rPr>
        <sz val="8"/>
        <color theme="1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</si>
</sst>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8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8"/>
      <color rgb="FF333333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11"/>
      <color rgb="FFFF0000"/>
      <name val="Calibri"/>
      <family val="2"/>
      <scheme val="minor"/>
    </font>
    <font>
      <i/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8"/>
      <color theme="0"/>
      <name val="Calibri"/>
      <family val="2"/>
      <charset val="1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charset val="1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6" fillId="0" borderId="0" applyNumberForma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textRotation="75"/>
    </xf>
    <xf numFmtId="0" fontId="0" fillId="0" borderId="0" xfId="0" applyBorder="1"/>
    <xf numFmtId="0" fontId="7" fillId="0" borderId="0" xfId="0" applyFont="1" applyAlignment="1">
      <alignment textRotation="75"/>
    </xf>
    <xf numFmtId="0" fontId="7" fillId="2" borderId="0" xfId="0" applyFont="1" applyFill="1" applyBorder="1" applyAlignment="1">
      <alignment horizontal="center" textRotation="75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2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/>
    </xf>
    <xf numFmtId="16" fontId="8" fillId="3" borderId="1" xfId="0" quotePrefix="1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0" fontId="7" fillId="0" borderId="5" xfId="0" applyFont="1" applyBorder="1" applyAlignment="1">
      <alignment textRotation="75"/>
    </xf>
    <xf numFmtId="0" fontId="7" fillId="0" borderId="5" xfId="0" applyFont="1" applyBorder="1" applyAlignment="1">
      <alignment horizontal="center" textRotation="75"/>
    </xf>
    <xf numFmtId="0" fontId="0" fillId="5" borderId="0" xfId="0" applyFill="1"/>
    <xf numFmtId="0" fontId="3" fillId="5" borderId="0" xfId="0" applyFont="1" applyFill="1" applyAlignment="1">
      <alignment textRotation="75"/>
    </xf>
    <xf numFmtId="0" fontId="18" fillId="0" borderId="0" xfId="0" applyFont="1" applyAlignment="1">
      <alignment wrapText="1"/>
    </xf>
    <xf numFmtId="0" fontId="18" fillId="0" borderId="0" xfId="0" applyFont="1"/>
    <xf numFmtId="0" fontId="20" fillId="0" borderId="0" xfId="0" applyFont="1"/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/>
    </xf>
    <xf numFmtId="16" fontId="8" fillId="3" borderId="0" xfId="0" quotePrefix="1" applyNumberFormat="1" applyFont="1" applyFill="1" applyBorder="1" applyAlignment="1">
      <alignment horizontal="center"/>
    </xf>
    <xf numFmtId="0" fontId="8" fillId="3" borderId="0" xfId="0" quotePrefix="1" applyFont="1" applyFill="1" applyBorder="1" applyAlignment="1">
      <alignment horizontal="center"/>
    </xf>
    <xf numFmtId="0" fontId="3" fillId="0" borderId="0" xfId="0" applyFont="1"/>
    <xf numFmtId="0" fontId="8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/>
    <xf numFmtId="0" fontId="8" fillId="7" borderId="1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6" fontId="8" fillId="3" borderId="7" xfId="0" quotePrefix="1" applyNumberFormat="1" applyFont="1" applyFill="1" applyBorder="1" applyAlignment="1">
      <alignment horizontal="center"/>
    </xf>
    <xf numFmtId="0" fontId="8" fillId="3" borderId="7" xfId="0" quotePrefix="1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0" fillId="0" borderId="0" xfId="0" applyFill="1" applyBorder="1"/>
    <xf numFmtId="0" fontId="7" fillId="0" borderId="0" xfId="0" applyFont="1" applyFill="1" applyBorder="1" applyAlignment="1"/>
    <xf numFmtId="0" fontId="8" fillId="2" borderId="8" xfId="0" applyFont="1" applyFill="1" applyBorder="1" applyAlignment="1">
      <alignment horizontal="center"/>
    </xf>
    <xf numFmtId="0" fontId="23" fillId="0" borderId="0" xfId="0" applyFont="1" applyBorder="1"/>
    <xf numFmtId="0" fontId="24" fillId="0" borderId="1" xfId="0" applyFont="1" applyBorder="1" applyAlignment="1">
      <alignment horizontal="center"/>
    </xf>
    <xf numFmtId="0" fontId="3" fillId="0" borderId="0" xfId="0" applyFont="1" applyAlignment="1"/>
    <xf numFmtId="0" fontId="8" fillId="0" borderId="0" xfId="0" applyFont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/>
    </xf>
    <xf numFmtId="0" fontId="11" fillId="4" borderId="13" xfId="0" applyFont="1" applyFill="1" applyBorder="1" applyAlignment="1">
      <alignment vertical="center"/>
    </xf>
    <xf numFmtId="0" fontId="10" fillId="4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textRotation="75"/>
    </xf>
    <xf numFmtId="0" fontId="25" fillId="5" borderId="0" xfId="0" applyFont="1" applyFill="1"/>
    <xf numFmtId="0" fontId="22" fillId="5" borderId="0" xfId="0" applyFont="1" applyFill="1"/>
    <xf numFmtId="0" fontId="25" fillId="5" borderId="0" xfId="0" applyFont="1" applyFill="1" applyBorder="1"/>
    <xf numFmtId="0" fontId="3" fillId="0" borderId="2" xfId="0" applyFont="1" applyBorder="1" applyAlignment="1"/>
    <xf numFmtId="0" fontId="3" fillId="0" borderId="4" xfId="0" applyFont="1" applyBorder="1" applyAlignment="1"/>
    <xf numFmtId="0" fontId="3" fillId="5" borderId="4" xfId="0" applyFont="1" applyFill="1" applyBorder="1" applyAlignment="1"/>
    <xf numFmtId="0" fontId="26" fillId="0" borderId="1" xfId="2" applyFill="1" applyBorder="1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16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0" fontId="15" fillId="0" borderId="10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22" fillId="0" borderId="4" xfId="0" applyFont="1" applyBorder="1" applyAlignment="1"/>
    <xf numFmtId="0" fontId="22" fillId="5" borderId="6" xfId="0" applyFont="1" applyFill="1" applyBorder="1" applyAlignment="1"/>
    <xf numFmtId="0" fontId="0" fillId="6" borderId="1" xfId="0" applyFill="1" applyBorder="1" applyProtection="1">
      <protection locked="0"/>
    </xf>
    <xf numFmtId="0" fontId="0" fillId="8" borderId="1" xfId="0" applyFont="1" applyFill="1" applyBorder="1" applyAlignment="1" applyProtection="1">
      <alignment horizontal="center"/>
      <protection locked="0"/>
    </xf>
    <xf numFmtId="0" fontId="8" fillId="6" borderId="1" xfId="0" applyFont="1" applyFill="1" applyBorder="1" applyAlignment="1" applyProtection="1">
      <alignment horizontal="center"/>
      <protection locked="0"/>
    </xf>
    <xf numFmtId="0" fontId="5" fillId="8" borderId="10" xfId="0" applyFont="1" applyFill="1" applyBorder="1" applyAlignment="1" applyProtection="1">
      <alignment vertical="center"/>
      <protection locked="0"/>
    </xf>
    <xf numFmtId="0" fontId="15" fillId="8" borderId="10" xfId="0" applyFont="1" applyFill="1" applyBorder="1" applyAlignment="1" applyProtection="1">
      <alignment vertical="center"/>
      <protection locked="0"/>
    </xf>
    <xf numFmtId="0" fontId="15" fillId="8" borderId="12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/>
    <xf numFmtId="0" fontId="3" fillId="0" borderId="15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2" borderId="0" xfId="0" applyFont="1" applyFill="1" applyBorder="1" applyAlignment="1">
      <alignment horizontal="center" textRotation="90"/>
    </xf>
    <xf numFmtId="0" fontId="26" fillId="0" borderId="4" xfId="2" applyBorder="1" applyAlignment="1" applyProtection="1">
      <alignment horizontal="center"/>
    </xf>
    <xf numFmtId="0" fontId="26" fillId="0" borderId="6" xfId="2" applyBorder="1" applyAlignment="1" applyProtection="1">
      <alignment horizontal="center"/>
    </xf>
    <xf numFmtId="0" fontId="3" fillId="6" borderId="2" xfId="0" applyFont="1" applyFill="1" applyBorder="1" applyAlignment="1" applyProtection="1">
      <alignment horizontal="center"/>
      <protection locked="0"/>
    </xf>
    <xf numFmtId="0" fontId="3" fillId="6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</cellXfs>
  <cellStyles count="3">
    <cellStyle name="Hyperlink" xfId="2" builtinId="8"/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313764</xdr:colOff>
      <xdr:row>1</xdr:row>
      <xdr:rowOff>89647</xdr:rowOff>
    </xdr:from>
    <xdr:to>
      <xdr:col>39</xdr:col>
      <xdr:colOff>575459</xdr:colOff>
      <xdr:row>3</xdr:row>
      <xdr:rowOff>110826</xdr:rowOff>
    </xdr:to>
    <xdr:pic>
      <xdr:nvPicPr>
        <xdr:cNvPr id="2" name="Carrier" descr="Carrier">
          <a:extLst>
            <a:ext uri="{FF2B5EF4-FFF2-40B4-BE49-F238E27FC236}">
              <a16:creationId xmlns:a16="http://schemas.microsoft.com/office/drawing/2014/main" id="{4BE9985D-2B3E-AC44-918B-15069EEF84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81558" y="291353"/>
          <a:ext cx="1471930" cy="794385"/>
        </a:xfrm>
        <a:prstGeom prst="rect">
          <a:avLst/>
        </a:prstGeom>
      </xdr:spPr>
    </xdr:pic>
    <xdr:clientData/>
  </xdr:twoCellAnchor>
  <xdr:twoCellAnchor editAs="oneCell">
    <xdr:from>
      <xdr:col>44</xdr:col>
      <xdr:colOff>313764</xdr:colOff>
      <xdr:row>1</xdr:row>
      <xdr:rowOff>100853</xdr:rowOff>
    </xdr:from>
    <xdr:to>
      <xdr:col>46</xdr:col>
      <xdr:colOff>575459</xdr:colOff>
      <xdr:row>3</xdr:row>
      <xdr:rowOff>122032</xdr:rowOff>
    </xdr:to>
    <xdr:pic>
      <xdr:nvPicPr>
        <xdr:cNvPr id="3" name="Carrier" descr="Carrier">
          <a:extLst>
            <a:ext uri="{FF2B5EF4-FFF2-40B4-BE49-F238E27FC236}">
              <a16:creationId xmlns:a16="http://schemas.microsoft.com/office/drawing/2014/main" id="{62C624A5-F736-4300-B209-D4E3262E9B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52470" y="302559"/>
          <a:ext cx="1471930" cy="7943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0</xdr:row>
      <xdr:rowOff>123825</xdr:rowOff>
    </xdr:from>
    <xdr:to>
      <xdr:col>6</xdr:col>
      <xdr:colOff>52705</xdr:colOff>
      <xdr:row>3</xdr:row>
      <xdr:rowOff>156210</xdr:rowOff>
    </xdr:to>
    <xdr:pic>
      <xdr:nvPicPr>
        <xdr:cNvPr id="2" name="Carrier" descr="Carrier">
          <a:extLst>
            <a:ext uri="{FF2B5EF4-FFF2-40B4-BE49-F238E27FC236}">
              <a16:creationId xmlns:a16="http://schemas.microsoft.com/office/drawing/2014/main" id="{74B64F48-0CD2-4464-8F01-2C78054DDD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123825"/>
          <a:ext cx="1471930" cy="794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0</xdr:row>
      <xdr:rowOff>123825</xdr:rowOff>
    </xdr:from>
    <xdr:to>
      <xdr:col>6</xdr:col>
      <xdr:colOff>52705</xdr:colOff>
      <xdr:row>3</xdr:row>
      <xdr:rowOff>156210</xdr:rowOff>
    </xdr:to>
    <xdr:pic>
      <xdr:nvPicPr>
        <xdr:cNvPr id="2" name="Carrier" descr="Carrier">
          <a:extLst>
            <a:ext uri="{FF2B5EF4-FFF2-40B4-BE49-F238E27FC236}">
              <a16:creationId xmlns:a16="http://schemas.microsoft.com/office/drawing/2014/main" id="{4244F6DE-0927-4368-95A8-56EF9654C9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123825"/>
          <a:ext cx="1471930" cy="794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iresecurityproducts.com/en/product/fire/TH013BB/84836" TargetMode="External"/><Relationship Id="rId13" Type="http://schemas.openxmlformats.org/officeDocument/2006/relationships/hyperlink" Target="https://firesecurityproducts.com/en/product/fire/SC010/77851" TargetMode="External"/><Relationship Id="rId18" Type="http://schemas.openxmlformats.org/officeDocument/2006/relationships/hyperlink" Target="https://firesecurityproducts.com/en/product/fire/TR010/37541" TargetMode="External"/><Relationship Id="rId3" Type="http://schemas.openxmlformats.org/officeDocument/2006/relationships/hyperlink" Target="https://firesecurityproducts.com/en/product/fire/TS808/37546" TargetMode="External"/><Relationship Id="rId21" Type="http://schemas.openxmlformats.org/officeDocument/2006/relationships/hyperlink" Target="https://firesecurityproducts.com/en/product/fire/ET011/37516" TargetMode="External"/><Relationship Id="rId7" Type="http://schemas.openxmlformats.org/officeDocument/2006/relationships/hyperlink" Target="https://firesecurityproducts.com/en/product/fire/TH010/37526" TargetMode="External"/><Relationship Id="rId12" Type="http://schemas.openxmlformats.org/officeDocument/2006/relationships/hyperlink" Target="https://firesecurityproducts.com/en/product/fire/6TM008CO/86286" TargetMode="External"/><Relationship Id="rId17" Type="http://schemas.openxmlformats.org/officeDocument/2006/relationships/hyperlink" Target="https://firesecurityproducts.com/en/product/fire/TM0XXR/86301" TargetMode="External"/><Relationship Id="rId2" Type="http://schemas.openxmlformats.org/officeDocument/2006/relationships/hyperlink" Target="https://firesecurityproducts.com/en/product/fire/TS806_03/52666" TargetMode="External"/><Relationship Id="rId16" Type="http://schemas.openxmlformats.org/officeDocument/2006/relationships/hyperlink" Target="https://firesecurityproducts.com/en/product/fire/TR010R/86306" TargetMode="External"/><Relationship Id="rId20" Type="http://schemas.openxmlformats.org/officeDocument/2006/relationships/hyperlink" Target="https://firesecurityproducts.com/en/product/fire/ET010/37511" TargetMode="External"/><Relationship Id="rId1" Type="http://schemas.openxmlformats.org/officeDocument/2006/relationships/hyperlink" Target="https://firesecurityproducts.com/en/search?q=test%20equipment" TargetMode="External"/><Relationship Id="rId6" Type="http://schemas.openxmlformats.org/officeDocument/2006/relationships/hyperlink" Target="https://firesecurityproducts.com/en/product/fire/TH012/37531" TargetMode="External"/><Relationship Id="rId11" Type="http://schemas.openxmlformats.org/officeDocument/2006/relationships/hyperlink" Target="https://firesecurityproducts.com/en/product/fire/6TM008SM/86291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firesecurityproducts.com/en/product/fire/TS826/37556" TargetMode="External"/><Relationship Id="rId15" Type="http://schemas.openxmlformats.org/officeDocument/2006/relationships/hyperlink" Target="https://firesecurityproducts.com/en/product/fire/TBC100/86296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firesecurityproducts.com/en/product/fire/TM012/85986" TargetMode="External"/><Relationship Id="rId19" Type="http://schemas.openxmlformats.org/officeDocument/2006/relationships/hyperlink" Target="https://firesecurityproducts.com/en/product/fire/CB001/37506" TargetMode="External"/><Relationship Id="rId4" Type="http://schemas.openxmlformats.org/officeDocument/2006/relationships/hyperlink" Target="https://firesecurityproducts.com/en/product/fire/TS816/37551" TargetMode="External"/><Relationship Id="rId9" Type="http://schemas.openxmlformats.org/officeDocument/2006/relationships/hyperlink" Target="https://firesecurityproducts.com/en/product/fire/TM010/37536" TargetMode="External"/><Relationship Id="rId14" Type="http://schemas.openxmlformats.org/officeDocument/2006/relationships/hyperlink" Target="https://firesecurityproducts.com/en/product/fire/SC008CO/37486" TargetMode="External"/><Relationship Id="rId22" Type="http://schemas.openxmlformats.org/officeDocument/2006/relationships/hyperlink" Target="https://firesecurityproducts.com/en/product/fire/FG010/3752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44"/>
  <sheetViews>
    <sheetView tabSelected="1" zoomScale="85" zoomScaleNormal="85" workbookViewId="0">
      <selection activeCell="O4" sqref="O4"/>
    </sheetView>
  </sheetViews>
  <sheetFormatPr defaultRowHeight="14.5" x14ac:dyDescent="0.35"/>
  <cols>
    <col min="3" max="3" width="25.54296875" customWidth="1"/>
    <col min="4" max="4" width="3.7265625" style="2" bestFit="1" customWidth="1"/>
    <col min="5" max="5" width="3.26953125" bestFit="1" customWidth="1"/>
    <col min="6" max="6" width="3.7265625" style="2" bestFit="1" customWidth="1"/>
    <col min="7" max="8" width="3.26953125" bestFit="1" customWidth="1"/>
    <col min="9" max="9" width="3.7265625" style="2" bestFit="1" customWidth="1"/>
    <col min="10" max="11" width="3.26953125" bestFit="1" customWidth="1"/>
    <col min="13" max="13" width="3" style="21" customWidth="1"/>
    <col min="14" max="14" width="48.1796875" customWidth="1"/>
    <col min="15" max="19" width="3.54296875" bestFit="1" customWidth="1"/>
    <col min="20" max="20" width="3.26953125" bestFit="1" customWidth="1"/>
    <col min="21" max="25" width="3.54296875" bestFit="1" customWidth="1"/>
    <col min="26" max="26" width="30.26953125" bestFit="1" customWidth="1"/>
    <col min="28" max="28" width="3" style="64" customWidth="1"/>
    <col min="34" max="34" width="3" style="64" customWidth="1"/>
    <col min="36" max="36" width="11.81640625" bestFit="1" customWidth="1"/>
    <col min="37" max="37" width="54.81640625" customWidth="1"/>
    <col min="41" max="41" width="3" style="64" customWidth="1"/>
    <col min="43" max="43" width="11.81640625" bestFit="1" customWidth="1"/>
    <col min="44" max="44" width="54.81640625" customWidth="1"/>
    <col min="48" max="48" width="3" style="21" customWidth="1"/>
  </cols>
  <sheetData>
    <row r="1" spans="1:65" s="67" customFormat="1" ht="15" thickBot="1" x14ac:dyDescent="0.4">
      <c r="A1" s="93" t="s">
        <v>51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69"/>
      <c r="N1" s="97" t="s">
        <v>103</v>
      </c>
      <c r="O1" s="97"/>
      <c r="P1" s="97"/>
      <c r="Q1" s="97"/>
      <c r="R1" s="97"/>
      <c r="S1" s="97"/>
      <c r="T1" s="98"/>
      <c r="U1" s="93" t="s">
        <v>126</v>
      </c>
      <c r="V1" s="94"/>
      <c r="W1" s="94"/>
      <c r="X1" s="94"/>
      <c r="Y1" s="95"/>
      <c r="Z1" s="99"/>
      <c r="AA1" s="100"/>
      <c r="AB1" s="79"/>
      <c r="AC1" s="68"/>
      <c r="AD1" s="68"/>
      <c r="AE1" s="68"/>
      <c r="AF1" s="68"/>
      <c r="AG1" s="68"/>
      <c r="AH1" s="79"/>
      <c r="AI1" s="68"/>
      <c r="AJ1" s="68"/>
      <c r="AK1" s="68"/>
      <c r="AL1" s="68"/>
      <c r="AM1" s="68"/>
      <c r="AN1" s="68"/>
      <c r="AO1" s="79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</row>
    <row r="2" spans="1:65" ht="15" thickBot="1" x14ac:dyDescent="0.4">
      <c r="A2" s="93" t="s">
        <v>52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  <c r="N2" s="93" t="s">
        <v>66</v>
      </c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80"/>
      <c r="AC2" s="93" t="s">
        <v>102</v>
      </c>
      <c r="AD2" s="94"/>
      <c r="AE2" s="94"/>
      <c r="AF2" s="94"/>
      <c r="AG2" s="95"/>
      <c r="AH2" s="64">
        <v>1</v>
      </c>
      <c r="AI2" s="90" t="str">
        <f>IF(Z1="","Your Project",Z1)&amp;" - WITH CAPSULES"</f>
        <v>Your Project - WITH CAPSULES</v>
      </c>
      <c r="AJ2" s="90"/>
      <c r="AK2" s="90"/>
      <c r="AL2" s="90"/>
      <c r="AM2" s="90"/>
      <c r="AN2" s="90"/>
      <c r="AO2" s="64">
        <v>1</v>
      </c>
      <c r="AP2" s="90" t="str">
        <f>IF(Z1="","Your Project",Z1)&amp;" - WITH CANS"</f>
        <v>Your Project - WITH CANS</v>
      </c>
      <c r="AQ2" s="90"/>
      <c r="AR2" s="90"/>
      <c r="AS2" s="90"/>
      <c r="AT2" s="90"/>
      <c r="AU2" s="90"/>
    </row>
    <row r="3" spans="1:65" s="1" customFormat="1" ht="34.5" x14ac:dyDescent="0.35">
      <c r="A3" s="3"/>
      <c r="B3" s="3"/>
      <c r="C3" s="19"/>
      <c r="D3" s="4"/>
      <c r="E3" s="20" t="s">
        <v>9</v>
      </c>
      <c r="F3" s="4"/>
      <c r="G3" s="20" t="s">
        <v>12</v>
      </c>
      <c r="H3" s="20" t="s">
        <v>13</v>
      </c>
      <c r="I3" s="4"/>
      <c r="J3" s="20" t="s">
        <v>14</v>
      </c>
      <c r="K3" s="20" t="s">
        <v>15</v>
      </c>
      <c r="M3" s="22"/>
      <c r="N3" s="23" t="s">
        <v>67</v>
      </c>
      <c r="O3" s="20" t="s">
        <v>53</v>
      </c>
      <c r="P3" s="20" t="s">
        <v>54</v>
      </c>
      <c r="Q3" s="20" t="s">
        <v>55</v>
      </c>
      <c r="R3" s="20" t="s">
        <v>56</v>
      </c>
      <c r="S3" s="20" t="s">
        <v>57</v>
      </c>
      <c r="U3" s="20" t="s">
        <v>58</v>
      </c>
      <c r="V3" s="20" t="s">
        <v>59</v>
      </c>
      <c r="W3" s="20" t="s">
        <v>60</v>
      </c>
      <c r="X3" s="20" t="s">
        <v>61</v>
      </c>
      <c r="Y3" s="20" t="s">
        <v>62</v>
      </c>
      <c r="Z3"/>
      <c r="AA3" s="20" t="s">
        <v>84</v>
      </c>
      <c r="AB3" s="63"/>
      <c r="AH3" s="63">
        <v>2</v>
      </c>
      <c r="AI3" s="52" t="s">
        <v>95</v>
      </c>
      <c r="AK3" s="52"/>
      <c r="AL3" s="52"/>
      <c r="AM3" s="52"/>
      <c r="AN3" s="52"/>
      <c r="AO3" s="63">
        <v>2</v>
      </c>
      <c r="AP3" s="52" t="s">
        <v>95</v>
      </c>
      <c r="AR3" s="52"/>
      <c r="AS3" s="52"/>
      <c r="AT3" s="52"/>
      <c r="AU3" s="52"/>
      <c r="AV3" s="2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</row>
    <row r="4" spans="1:65" x14ac:dyDescent="0.35">
      <c r="A4" s="5"/>
      <c r="B4" s="5"/>
      <c r="C4" s="6" t="s">
        <v>0</v>
      </c>
      <c r="D4" s="96"/>
      <c r="E4" s="7"/>
      <c r="F4" s="96"/>
      <c r="G4" s="6" t="s">
        <v>4</v>
      </c>
      <c r="H4" s="6" t="s">
        <v>4</v>
      </c>
      <c r="I4" s="96"/>
      <c r="J4" s="6" t="s">
        <v>4</v>
      </c>
      <c r="K4" s="6" t="s">
        <v>4</v>
      </c>
      <c r="N4" s="6" t="s">
        <v>68</v>
      </c>
      <c r="O4" s="83"/>
      <c r="P4" s="83"/>
      <c r="Q4" s="83"/>
      <c r="R4" s="83"/>
      <c r="S4" s="83"/>
      <c r="U4" s="83"/>
      <c r="V4" s="83"/>
      <c r="W4" s="83"/>
      <c r="X4" s="83"/>
      <c r="Y4" s="83"/>
      <c r="Z4" t="str">
        <f>IF(AND(AA4&gt;0,N8="no",N9="no",N10="no",N11="no",N16="no",N17="no",N19="no"),"SM detector missing","")</f>
        <v/>
      </c>
      <c r="AA4" s="6">
        <f>SUM(O4:Y4)</f>
        <v>0</v>
      </c>
      <c r="AB4" s="64">
        <f>IF(AA4&gt;0,1,0)</f>
        <v>0</v>
      </c>
      <c r="AC4" s="25"/>
      <c r="AH4" s="64">
        <v>3</v>
      </c>
      <c r="AJ4" s="53" t="s">
        <v>92</v>
      </c>
      <c r="AK4" s="53">
        <f>AA4</f>
        <v>0</v>
      </c>
      <c r="AO4" s="64">
        <v>3</v>
      </c>
      <c r="AQ4" s="53" t="s">
        <v>92</v>
      </c>
      <c r="AR4" s="53">
        <f>AK4</f>
        <v>0</v>
      </c>
    </row>
    <row r="5" spans="1:65" x14ac:dyDescent="0.35">
      <c r="A5" s="5"/>
      <c r="B5" s="5"/>
      <c r="C5" s="6" t="s">
        <v>2</v>
      </c>
      <c r="D5" s="96"/>
      <c r="E5" s="7"/>
      <c r="F5" s="96"/>
      <c r="G5" s="6" t="s">
        <v>4</v>
      </c>
      <c r="H5" s="6" t="s">
        <v>4</v>
      </c>
      <c r="I5" s="96"/>
      <c r="J5" s="6"/>
      <c r="K5" s="6" t="s">
        <v>4</v>
      </c>
      <c r="N5" s="6" t="s">
        <v>69</v>
      </c>
      <c r="O5" s="83"/>
      <c r="P5" s="83"/>
      <c r="Q5" s="83"/>
      <c r="R5" s="83"/>
      <c r="S5" s="83"/>
      <c r="U5" s="83"/>
      <c r="V5" s="83"/>
      <c r="W5" s="83"/>
      <c r="X5" s="83"/>
      <c r="Y5" s="83"/>
      <c r="Z5" t="str">
        <f>IF(AND(AA5&gt;0,N8="no",N9="no",N11="no",N17="no",N19="no"),"CO detector missing","")</f>
        <v/>
      </c>
      <c r="AA5" s="6">
        <f t="shared" ref="AA5:AA6" si="0">SUM(O5:Y5)</f>
        <v>0</v>
      </c>
      <c r="AB5" s="64">
        <f t="shared" ref="AB5:AB6" si="1">IF(AA5&gt;0,1,0)</f>
        <v>0</v>
      </c>
      <c r="AC5" s="25" t="s">
        <v>72</v>
      </c>
      <c r="AH5" s="64">
        <v>4</v>
      </c>
      <c r="AJ5" s="53" t="s">
        <v>93</v>
      </c>
      <c r="AK5" s="53">
        <f>AA5</f>
        <v>0</v>
      </c>
      <c r="AO5" s="64">
        <v>4</v>
      </c>
      <c r="AQ5" s="53" t="s">
        <v>93</v>
      </c>
      <c r="AR5" s="53">
        <f t="shared" ref="AR5:AR6" si="2">AK5</f>
        <v>0</v>
      </c>
    </row>
    <row r="6" spans="1:65" ht="15" thickBot="1" x14ac:dyDescent="0.4">
      <c r="A6" s="5"/>
      <c r="B6" s="5"/>
      <c r="C6" s="6" t="s">
        <v>1</v>
      </c>
      <c r="D6" s="96"/>
      <c r="E6" s="6" t="s">
        <v>4</v>
      </c>
      <c r="F6" s="96"/>
      <c r="G6" s="6" t="s">
        <v>4</v>
      </c>
      <c r="H6" s="6"/>
      <c r="I6" s="96"/>
      <c r="J6" s="6" t="s">
        <v>4</v>
      </c>
      <c r="K6" s="6" t="s">
        <v>4</v>
      </c>
      <c r="N6" s="6" t="s">
        <v>70</v>
      </c>
      <c r="O6" s="83"/>
      <c r="P6" s="83"/>
      <c r="Q6" s="83"/>
      <c r="R6" s="83"/>
      <c r="S6" s="83"/>
      <c r="U6" s="83"/>
      <c r="V6" s="83"/>
      <c r="W6" s="83"/>
      <c r="X6" s="83"/>
      <c r="Y6" s="83"/>
      <c r="Z6" t="str">
        <f>IF(AND(AA6&gt;0,N8="no",N10="no",N11="no",N15="no",N16="no",N19="no"),"Heat detector missing","")</f>
        <v/>
      </c>
      <c r="AA6" s="6">
        <f t="shared" si="0"/>
        <v>0</v>
      </c>
      <c r="AB6" s="64">
        <f t="shared" si="1"/>
        <v>0</v>
      </c>
      <c r="AC6" s="25" t="s">
        <v>73</v>
      </c>
      <c r="AH6" s="64">
        <v>5</v>
      </c>
      <c r="AJ6" s="53" t="s">
        <v>94</v>
      </c>
      <c r="AK6" s="53">
        <f>AA6</f>
        <v>0</v>
      </c>
      <c r="AO6" s="64">
        <v>5</v>
      </c>
      <c r="AQ6" s="53" t="s">
        <v>94</v>
      </c>
      <c r="AR6" s="53">
        <f t="shared" si="2"/>
        <v>0</v>
      </c>
    </row>
    <row r="7" spans="1:65" x14ac:dyDescent="0.35">
      <c r="A7" s="17" t="s">
        <v>71</v>
      </c>
      <c r="B7" s="17" t="s">
        <v>104</v>
      </c>
      <c r="C7" s="17" t="s">
        <v>17</v>
      </c>
      <c r="D7" s="18"/>
      <c r="E7" s="18"/>
      <c r="F7" s="18"/>
      <c r="G7" s="18"/>
      <c r="H7" s="18"/>
      <c r="I7" s="18"/>
      <c r="J7" s="18"/>
      <c r="K7" s="18"/>
      <c r="L7" s="43" t="s">
        <v>83</v>
      </c>
      <c r="N7" s="24" t="s">
        <v>65</v>
      </c>
      <c r="Z7" t="s">
        <v>88</v>
      </c>
      <c r="AH7" s="64">
        <v>6</v>
      </c>
      <c r="AI7" s="31" t="s">
        <v>96</v>
      </c>
      <c r="AJ7" s="31" t="s">
        <v>97</v>
      </c>
      <c r="AK7" s="31" t="s">
        <v>98</v>
      </c>
      <c r="AL7" s="31" t="s">
        <v>99</v>
      </c>
      <c r="AM7" s="31" t="s">
        <v>100</v>
      </c>
      <c r="AN7" s="31" t="s">
        <v>84</v>
      </c>
      <c r="AO7" s="64">
        <v>6</v>
      </c>
      <c r="AP7" s="31" t="s">
        <v>96</v>
      </c>
      <c r="AQ7" s="31" t="s">
        <v>97</v>
      </c>
      <c r="AR7" s="31" t="s">
        <v>98</v>
      </c>
      <c r="AS7" s="31" t="s">
        <v>99</v>
      </c>
      <c r="AT7" s="31" t="s">
        <v>100</v>
      </c>
      <c r="AU7" s="31" t="s">
        <v>84</v>
      </c>
    </row>
    <row r="8" spans="1:65" ht="24.75" customHeight="1" x14ac:dyDescent="0.35">
      <c r="A8" s="61" t="s">
        <v>12</v>
      </c>
      <c r="B8" s="70" t="s">
        <v>105</v>
      </c>
      <c r="C8" s="62" t="s">
        <v>29</v>
      </c>
      <c r="D8" s="91"/>
      <c r="E8" s="91"/>
      <c r="F8" s="91"/>
      <c r="G8" s="91"/>
      <c r="H8" s="91"/>
      <c r="I8" s="91"/>
      <c r="J8" s="91"/>
      <c r="K8" s="92"/>
      <c r="L8" s="84"/>
      <c r="N8" s="83" t="s">
        <v>82</v>
      </c>
      <c r="O8" s="28"/>
      <c r="P8" s="28"/>
      <c r="Q8" s="28"/>
      <c r="R8" s="28"/>
      <c r="S8" s="28"/>
      <c r="T8" s="2"/>
      <c r="U8" s="28"/>
      <c r="V8" s="28"/>
      <c r="W8" s="28"/>
      <c r="X8" s="28"/>
      <c r="Y8" s="36">
        <f>IF(N8="yes",1,0)</f>
        <v>0</v>
      </c>
      <c r="Z8" s="35">
        <f>IF(AND(AB4+AB5&gt;0,AB6=1,Y8+Y9+Y15+Y12+Y17=0),1,0)</f>
        <v>0</v>
      </c>
      <c r="AA8" s="6">
        <f>Y8+Z8</f>
        <v>0</v>
      </c>
      <c r="AH8" s="64">
        <f>IF(AJ8="",AH7,AH7+1)</f>
        <v>6</v>
      </c>
      <c r="AJ8" t="str">
        <f t="shared" ref="AJ8:AJ42" si="3">IF(AL8&gt;0,A8,"")</f>
        <v/>
      </c>
      <c r="AK8" t="str">
        <f t="shared" ref="AK8:AK42" si="4">IF(AL8&gt;0,C8,"")</f>
        <v/>
      </c>
      <c r="AM8" t="str">
        <f t="shared" ref="AM8:AM42" si="5">IF(AL8&gt;0,L8,"")</f>
        <v/>
      </c>
      <c r="AN8" t="str">
        <f t="shared" ref="AN8:AN42" si="6">IF(AL8&gt;0,AL8*AM8,"")</f>
        <v/>
      </c>
      <c r="AO8" s="64">
        <f>IF(AQ8="",AO7,AO7+1)</f>
        <v>6</v>
      </c>
      <c r="AQ8" t="str">
        <f t="shared" ref="AQ8:AQ42" si="7">IF(AS8&gt;0,A8,"")</f>
        <v/>
      </c>
      <c r="AR8" t="str">
        <f t="shared" ref="AR8:AR42" si="8">IF(AS8&gt;0,C8,"")</f>
        <v/>
      </c>
      <c r="AS8">
        <f>Z8</f>
        <v>0</v>
      </c>
      <c r="AT8" t="str">
        <f t="shared" ref="AT8:AT42" si="9">IF(AS8&gt;0,L8,"")</f>
        <v/>
      </c>
      <c r="AU8" t="str">
        <f t="shared" ref="AU8:AU9" si="10">IF(AS8&gt;0,AS8*AT8,"")</f>
        <v/>
      </c>
    </row>
    <row r="9" spans="1:65" ht="23" x14ac:dyDescent="0.35">
      <c r="A9" s="61" t="s">
        <v>13</v>
      </c>
      <c r="B9" s="70" t="s">
        <v>106</v>
      </c>
      <c r="C9" s="62" t="s">
        <v>63</v>
      </c>
      <c r="D9" s="91"/>
      <c r="E9" s="91"/>
      <c r="F9" s="91"/>
      <c r="G9" s="91"/>
      <c r="H9" s="91"/>
      <c r="I9" s="91"/>
      <c r="J9" s="91"/>
      <c r="K9" s="92"/>
      <c r="L9" s="84"/>
      <c r="N9" s="83" t="s">
        <v>82</v>
      </c>
      <c r="O9" s="28"/>
      <c r="P9" s="28"/>
      <c r="Q9" s="28"/>
      <c r="R9" s="28"/>
      <c r="S9" s="28"/>
      <c r="T9" s="2"/>
      <c r="U9" s="28"/>
      <c r="V9" s="28"/>
      <c r="W9" s="28"/>
      <c r="X9" s="28"/>
      <c r="Y9" s="36">
        <f t="shared" ref="Y9:Y11" si="11">IF(N9="yes",1,0)</f>
        <v>0</v>
      </c>
      <c r="Z9" s="35">
        <f>IF(AND(AB4+AB5&gt;0,Y8+Z8+Y9+Y17=0),1,0)</f>
        <v>0</v>
      </c>
      <c r="AA9" s="6">
        <f t="shared" ref="AA9:AA11" si="12">Y9+Z9</f>
        <v>0</v>
      </c>
      <c r="AH9" s="64">
        <f t="shared" ref="AH9:AH42" si="13">IF(AJ9="",AH8,AH8+1)</f>
        <v>6</v>
      </c>
      <c r="AJ9" t="str">
        <f t="shared" si="3"/>
        <v/>
      </c>
      <c r="AK9" t="str">
        <f t="shared" si="4"/>
        <v/>
      </c>
      <c r="AM9" t="str">
        <f t="shared" si="5"/>
        <v/>
      </c>
      <c r="AN9" t="str">
        <f t="shared" si="6"/>
        <v/>
      </c>
      <c r="AO9" s="64">
        <f t="shared" ref="AO9:AO42" si="14">IF(AQ9="",AO8,AO8+1)</f>
        <v>6</v>
      </c>
      <c r="AQ9" t="str">
        <f t="shared" si="7"/>
        <v/>
      </c>
      <c r="AR9" t="str">
        <f t="shared" si="8"/>
        <v/>
      </c>
      <c r="AS9">
        <f>Z9</f>
        <v>0</v>
      </c>
      <c r="AT9" t="str">
        <f t="shared" si="9"/>
        <v/>
      </c>
      <c r="AU9" t="str">
        <f t="shared" si="10"/>
        <v/>
      </c>
    </row>
    <row r="10" spans="1:65" ht="23" x14ac:dyDescent="0.35">
      <c r="A10" s="61" t="s">
        <v>14</v>
      </c>
      <c r="B10" s="70" t="s">
        <v>107</v>
      </c>
      <c r="C10" s="62" t="s">
        <v>30</v>
      </c>
      <c r="D10" s="91"/>
      <c r="E10" s="91"/>
      <c r="F10" s="91"/>
      <c r="G10" s="91"/>
      <c r="H10" s="91"/>
      <c r="I10" s="91"/>
      <c r="J10" s="91"/>
      <c r="K10" s="92"/>
      <c r="L10" s="84"/>
      <c r="N10" s="83" t="s">
        <v>82</v>
      </c>
      <c r="O10" s="28"/>
      <c r="P10" s="28"/>
      <c r="Q10" s="28"/>
      <c r="R10" s="28"/>
      <c r="S10" s="28"/>
      <c r="T10" s="2"/>
      <c r="U10" s="28"/>
      <c r="V10" s="28"/>
      <c r="W10" s="28"/>
      <c r="X10" s="28"/>
      <c r="Y10" s="36">
        <f t="shared" si="11"/>
        <v>0</v>
      </c>
      <c r="Z10" s="35">
        <f>IF(AND(AB4=1,Z11+Y11+Y10+Y19+Y16=0),1,0)</f>
        <v>0</v>
      </c>
      <c r="AA10" s="6">
        <f t="shared" si="12"/>
        <v>0</v>
      </c>
      <c r="AH10" s="64">
        <f t="shared" si="13"/>
        <v>6</v>
      </c>
      <c r="AJ10" t="str">
        <f t="shared" si="3"/>
        <v/>
      </c>
      <c r="AK10" t="str">
        <f>IF(AL10&gt;0,C10,"")</f>
        <v/>
      </c>
      <c r="AL10">
        <f>Z10</f>
        <v>0</v>
      </c>
      <c r="AM10" t="str">
        <f t="shared" si="5"/>
        <v/>
      </c>
      <c r="AN10" t="str">
        <f>IF(AL10&gt;0,AL10*AM10,"")</f>
        <v/>
      </c>
      <c r="AO10" s="64">
        <f t="shared" si="14"/>
        <v>6</v>
      </c>
      <c r="AQ10" t="str">
        <f t="shared" si="7"/>
        <v/>
      </c>
      <c r="AR10" t="str">
        <f t="shared" si="8"/>
        <v/>
      </c>
      <c r="AT10" t="str">
        <f t="shared" si="9"/>
        <v/>
      </c>
      <c r="AU10" t="str">
        <f>IF(AS10&gt;0,AS10*AT10,"")</f>
        <v/>
      </c>
    </row>
    <row r="11" spans="1:65" ht="23.25" customHeight="1" x14ac:dyDescent="0.35">
      <c r="A11" s="61" t="s">
        <v>15</v>
      </c>
      <c r="B11" s="70" t="s">
        <v>108</v>
      </c>
      <c r="C11" s="62" t="s">
        <v>31</v>
      </c>
      <c r="D11" s="91"/>
      <c r="E11" s="91"/>
      <c r="F11" s="91"/>
      <c r="G11" s="91"/>
      <c r="H11" s="91"/>
      <c r="I11" s="91"/>
      <c r="J11" s="91"/>
      <c r="K11" s="92"/>
      <c r="L11" s="84"/>
      <c r="N11" s="83" t="s">
        <v>82</v>
      </c>
      <c r="O11" s="28"/>
      <c r="P11" s="28"/>
      <c r="Q11" s="28"/>
      <c r="R11" s="28"/>
      <c r="S11" s="28"/>
      <c r="T11" s="2"/>
      <c r="U11" s="28"/>
      <c r="V11" s="28"/>
      <c r="W11" s="28"/>
      <c r="X11" s="28"/>
      <c r="Y11" s="36">
        <f t="shared" si="11"/>
        <v>0</v>
      </c>
      <c r="Z11" s="35">
        <f>IF(AND(AB5=1,Y11=0,Y19=0),1,0)</f>
        <v>0</v>
      </c>
      <c r="AA11" s="6">
        <f t="shared" si="12"/>
        <v>0</v>
      </c>
      <c r="AH11" s="64">
        <f t="shared" si="13"/>
        <v>6</v>
      </c>
      <c r="AJ11" t="str">
        <f t="shared" si="3"/>
        <v/>
      </c>
      <c r="AK11" t="str">
        <f t="shared" si="4"/>
        <v/>
      </c>
      <c r="AL11">
        <f>Z11</f>
        <v>0</v>
      </c>
      <c r="AM11" t="str">
        <f t="shared" si="5"/>
        <v/>
      </c>
      <c r="AN11" t="str">
        <f t="shared" si="6"/>
        <v/>
      </c>
      <c r="AO11" s="64">
        <f t="shared" si="14"/>
        <v>6</v>
      </c>
      <c r="AQ11" t="str">
        <f t="shared" si="7"/>
        <v/>
      </c>
      <c r="AR11" t="str">
        <f t="shared" si="8"/>
        <v/>
      </c>
      <c r="AT11" t="str">
        <f t="shared" si="9"/>
        <v/>
      </c>
      <c r="AU11" t="str">
        <f t="shared" ref="AU11:AU42" si="15">IF(AS11&gt;0,AS11*AT11,"")</f>
        <v/>
      </c>
    </row>
    <row r="12" spans="1:65" ht="23.5" x14ac:dyDescent="0.35">
      <c r="A12" s="61" t="s">
        <v>9</v>
      </c>
      <c r="B12" s="70" t="s">
        <v>109</v>
      </c>
      <c r="C12" s="62" t="s">
        <v>64</v>
      </c>
      <c r="D12" s="91"/>
      <c r="E12" s="91"/>
      <c r="F12" s="91"/>
      <c r="G12" s="15">
        <v>1</v>
      </c>
      <c r="H12" s="91"/>
      <c r="I12" s="91"/>
      <c r="J12" s="91"/>
      <c r="K12" s="92"/>
      <c r="L12" s="84"/>
      <c r="N12" s="83" t="s">
        <v>82</v>
      </c>
      <c r="Z12" s="35">
        <f>IF(AND(AB6=1,AA8+AA10+AA11+AA15+AA16+AA19=0),1,0)</f>
        <v>0</v>
      </c>
      <c r="AA12" s="6">
        <f>Y12+Z12</f>
        <v>0</v>
      </c>
      <c r="AH12" s="64">
        <f t="shared" si="13"/>
        <v>6</v>
      </c>
      <c r="AJ12" t="str">
        <f t="shared" si="3"/>
        <v/>
      </c>
      <c r="AL12">
        <f>Z12</f>
        <v>0</v>
      </c>
      <c r="AM12" t="str">
        <f t="shared" si="5"/>
        <v/>
      </c>
      <c r="AN12" t="str">
        <f t="shared" si="6"/>
        <v/>
      </c>
      <c r="AO12" s="64">
        <f t="shared" si="14"/>
        <v>6</v>
      </c>
      <c r="AQ12" t="str">
        <f t="shared" si="7"/>
        <v/>
      </c>
      <c r="AR12" t="str">
        <f t="shared" si="8"/>
        <v/>
      </c>
      <c r="AS12">
        <f>Z12</f>
        <v>0</v>
      </c>
      <c r="AT12" t="str">
        <f t="shared" si="9"/>
        <v/>
      </c>
      <c r="AU12" t="str">
        <f t="shared" si="15"/>
        <v/>
      </c>
    </row>
    <row r="13" spans="1:65" x14ac:dyDescent="0.35">
      <c r="A13" s="56" t="s">
        <v>16</v>
      </c>
      <c r="B13" s="56" t="s">
        <v>104</v>
      </c>
      <c r="C13" s="56" t="s">
        <v>17</v>
      </c>
      <c r="D13" s="10"/>
      <c r="E13" s="57"/>
      <c r="F13" s="10"/>
      <c r="G13" s="58"/>
      <c r="H13" s="58"/>
      <c r="I13" s="10"/>
      <c r="J13" s="58"/>
      <c r="K13" s="59"/>
      <c r="L13" s="60" t="s">
        <v>83</v>
      </c>
      <c r="AH13" s="64">
        <f t="shared" si="13"/>
        <v>6</v>
      </c>
      <c r="AJ13" t="str">
        <f t="shared" si="3"/>
        <v/>
      </c>
      <c r="AK13" t="str">
        <f t="shared" si="4"/>
        <v/>
      </c>
      <c r="AM13" t="str">
        <f t="shared" si="5"/>
        <v/>
      </c>
      <c r="AN13" t="str">
        <f t="shared" si="6"/>
        <v/>
      </c>
      <c r="AO13" s="64">
        <f t="shared" si="14"/>
        <v>6</v>
      </c>
      <c r="AQ13" t="str">
        <f t="shared" si="7"/>
        <v/>
      </c>
      <c r="AR13" t="str">
        <f t="shared" si="8"/>
        <v/>
      </c>
      <c r="AT13" t="str">
        <f t="shared" si="9"/>
        <v/>
      </c>
      <c r="AU13" t="str">
        <f t="shared" si="15"/>
        <v/>
      </c>
    </row>
    <row r="14" spans="1:65" x14ac:dyDescent="0.35">
      <c r="A14" s="8"/>
      <c r="B14" s="8"/>
      <c r="C14" s="9" t="s">
        <v>44</v>
      </c>
      <c r="D14" s="10"/>
      <c r="E14" s="9"/>
      <c r="F14" s="10"/>
      <c r="G14" s="11"/>
      <c r="H14" s="11"/>
      <c r="I14" s="10"/>
      <c r="J14" s="11"/>
      <c r="K14" s="11"/>
      <c r="L14" s="44"/>
      <c r="N14" s="24"/>
      <c r="AH14" s="64">
        <f t="shared" si="13"/>
        <v>6</v>
      </c>
      <c r="AJ14" t="str">
        <f t="shared" si="3"/>
        <v/>
      </c>
      <c r="AK14" t="str">
        <f t="shared" si="4"/>
        <v/>
      </c>
      <c r="AM14" t="str">
        <f t="shared" si="5"/>
        <v/>
      </c>
      <c r="AN14" t="str">
        <f t="shared" si="6"/>
        <v/>
      </c>
      <c r="AO14" s="64">
        <f t="shared" si="14"/>
        <v>6</v>
      </c>
      <c r="AQ14" t="str">
        <f t="shared" si="7"/>
        <v/>
      </c>
      <c r="AR14" t="str">
        <f t="shared" si="8"/>
        <v/>
      </c>
      <c r="AT14" t="str">
        <f t="shared" si="9"/>
        <v/>
      </c>
      <c r="AU14" t="str">
        <f t="shared" si="15"/>
        <v/>
      </c>
    </row>
    <row r="15" spans="1:65" ht="20" x14ac:dyDescent="0.35">
      <c r="A15" s="13" t="s">
        <v>5</v>
      </c>
      <c r="B15" s="70" t="s">
        <v>110</v>
      </c>
      <c r="C15" s="14" t="s">
        <v>48</v>
      </c>
      <c r="D15" s="12"/>
      <c r="E15" s="6"/>
      <c r="F15" s="12"/>
      <c r="G15" s="6" t="s">
        <v>32</v>
      </c>
      <c r="H15" s="6" t="s">
        <v>32</v>
      </c>
      <c r="I15" s="12"/>
      <c r="J15" s="6" t="s">
        <v>32</v>
      </c>
      <c r="K15" s="38" t="s">
        <v>32</v>
      </c>
      <c r="L15" s="85"/>
      <c r="N15" s="83" t="s">
        <v>82</v>
      </c>
      <c r="O15" s="28"/>
      <c r="P15" s="28"/>
      <c r="Q15" s="28"/>
      <c r="R15" s="28"/>
      <c r="S15" s="28"/>
      <c r="T15" s="2"/>
      <c r="U15" s="28"/>
      <c r="V15" s="28"/>
      <c r="W15" s="28"/>
      <c r="X15" s="28"/>
      <c r="Y15" s="36">
        <f>IF(N15="yes",1,0)</f>
        <v>0</v>
      </c>
      <c r="Z15" s="2"/>
      <c r="AA15" s="6">
        <f>Y15+Z15</f>
        <v>0</v>
      </c>
      <c r="AH15" s="64">
        <f t="shared" si="13"/>
        <v>6</v>
      </c>
      <c r="AJ15" t="str">
        <f t="shared" si="3"/>
        <v/>
      </c>
      <c r="AK15" t="str">
        <f t="shared" si="4"/>
        <v/>
      </c>
      <c r="AM15" t="str">
        <f t="shared" si="5"/>
        <v/>
      </c>
      <c r="AN15" t="str">
        <f t="shared" si="6"/>
        <v/>
      </c>
      <c r="AO15" s="64">
        <f t="shared" si="14"/>
        <v>6</v>
      </c>
      <c r="AQ15" t="str">
        <f t="shared" si="7"/>
        <v/>
      </c>
      <c r="AR15" t="str">
        <f t="shared" si="8"/>
        <v/>
      </c>
      <c r="AT15" t="str">
        <f t="shared" si="9"/>
        <v/>
      </c>
      <c r="AU15" t="str">
        <f t="shared" si="15"/>
        <v/>
      </c>
    </row>
    <row r="16" spans="1:65" ht="20" x14ac:dyDescent="0.35">
      <c r="A16" s="13" t="s">
        <v>6</v>
      </c>
      <c r="B16" s="70" t="s">
        <v>112</v>
      </c>
      <c r="C16" s="14" t="s">
        <v>25</v>
      </c>
      <c r="D16" s="12"/>
      <c r="E16" s="6"/>
      <c r="F16" s="12"/>
      <c r="G16" s="6" t="s">
        <v>32</v>
      </c>
      <c r="H16" s="6" t="s">
        <v>32</v>
      </c>
      <c r="I16" s="12"/>
      <c r="J16" s="15">
        <v>1</v>
      </c>
      <c r="K16" s="38" t="s">
        <v>32</v>
      </c>
      <c r="L16" s="85"/>
      <c r="N16" s="83" t="s">
        <v>82</v>
      </c>
      <c r="O16" s="28"/>
      <c r="P16" s="28"/>
      <c r="Q16" s="28"/>
      <c r="R16" s="28"/>
      <c r="S16" s="28"/>
      <c r="T16" s="2"/>
      <c r="U16" s="28"/>
      <c r="V16" s="28"/>
      <c r="W16" s="28"/>
      <c r="X16" s="28"/>
      <c r="Y16" s="36">
        <f t="shared" ref="Y16:Y19" si="16">IF(N16="yes",1,0)</f>
        <v>0</v>
      </c>
      <c r="Z16" s="2"/>
      <c r="AA16" s="6">
        <f>Y16+Z16</f>
        <v>0</v>
      </c>
      <c r="AH16" s="64">
        <f t="shared" si="13"/>
        <v>6</v>
      </c>
      <c r="AJ16" t="str">
        <f t="shared" si="3"/>
        <v/>
      </c>
      <c r="AK16" t="str">
        <f t="shared" si="4"/>
        <v/>
      </c>
      <c r="AM16" t="str">
        <f t="shared" si="5"/>
        <v/>
      </c>
      <c r="AN16" t="str">
        <f t="shared" si="6"/>
        <v/>
      </c>
      <c r="AO16" s="64">
        <f t="shared" si="14"/>
        <v>6</v>
      </c>
      <c r="AQ16" t="str">
        <f t="shared" si="7"/>
        <v/>
      </c>
      <c r="AR16" t="str">
        <f t="shared" si="8"/>
        <v/>
      </c>
      <c r="AT16" t="str">
        <f t="shared" si="9"/>
        <v/>
      </c>
      <c r="AU16" t="str">
        <f t="shared" si="15"/>
        <v/>
      </c>
    </row>
    <row r="17" spans="1:48" ht="20" x14ac:dyDescent="0.35">
      <c r="A17" s="13" t="s">
        <v>3</v>
      </c>
      <c r="B17" s="70" t="s">
        <v>121</v>
      </c>
      <c r="C17" s="14" t="s">
        <v>26</v>
      </c>
      <c r="D17" s="12"/>
      <c r="E17" s="6"/>
      <c r="F17" s="12"/>
      <c r="G17" s="15">
        <v>1</v>
      </c>
      <c r="H17" s="15">
        <v>1</v>
      </c>
      <c r="I17" s="12"/>
      <c r="J17" s="6" t="s">
        <v>32</v>
      </c>
      <c r="K17" s="38" t="s">
        <v>32</v>
      </c>
      <c r="L17" s="85"/>
      <c r="N17" s="83" t="s">
        <v>82</v>
      </c>
      <c r="O17" s="28"/>
      <c r="P17" s="28"/>
      <c r="Q17" s="28"/>
      <c r="R17" s="28"/>
      <c r="S17" s="28"/>
      <c r="T17" s="2"/>
      <c r="U17" s="28"/>
      <c r="V17" s="28"/>
      <c r="W17" s="28"/>
      <c r="X17" s="28"/>
      <c r="Y17" s="36">
        <f t="shared" si="16"/>
        <v>0</v>
      </c>
      <c r="Z17" s="2"/>
      <c r="AA17" s="6">
        <f>Y17+Z17</f>
        <v>0</v>
      </c>
      <c r="AH17" s="64">
        <f t="shared" si="13"/>
        <v>6</v>
      </c>
      <c r="AJ17" t="str">
        <f t="shared" si="3"/>
        <v/>
      </c>
      <c r="AK17" t="str">
        <f t="shared" si="4"/>
        <v/>
      </c>
      <c r="AM17" t="str">
        <f t="shared" si="5"/>
        <v/>
      </c>
      <c r="AN17" t="str">
        <f t="shared" si="6"/>
        <v/>
      </c>
      <c r="AO17" s="64">
        <f t="shared" si="14"/>
        <v>6</v>
      </c>
      <c r="AQ17" t="str">
        <f t="shared" si="7"/>
        <v/>
      </c>
      <c r="AR17" t="str">
        <f t="shared" si="8"/>
        <v/>
      </c>
      <c r="AT17" t="str">
        <f t="shared" si="9"/>
        <v/>
      </c>
      <c r="AU17" t="str">
        <f t="shared" si="15"/>
        <v/>
      </c>
    </row>
    <row r="18" spans="1:48" x14ac:dyDescent="0.35">
      <c r="A18" s="13" t="s">
        <v>32</v>
      </c>
      <c r="B18" s="13" t="s">
        <v>32</v>
      </c>
      <c r="C18" s="14" t="s">
        <v>33</v>
      </c>
      <c r="D18" s="12"/>
      <c r="E18" s="6">
        <v>1</v>
      </c>
      <c r="F18" s="12"/>
      <c r="G18" s="15"/>
      <c r="H18" s="15"/>
      <c r="I18" s="12"/>
      <c r="J18" s="15"/>
      <c r="K18" s="39"/>
      <c r="L18" s="85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H18" s="64">
        <f t="shared" si="13"/>
        <v>6</v>
      </c>
      <c r="AJ18" t="str">
        <f t="shared" si="3"/>
        <v/>
      </c>
      <c r="AK18" t="str">
        <f t="shared" si="4"/>
        <v/>
      </c>
      <c r="AM18" t="str">
        <f t="shared" si="5"/>
        <v/>
      </c>
      <c r="AN18" t="str">
        <f t="shared" si="6"/>
        <v/>
      </c>
      <c r="AO18" s="64">
        <f t="shared" si="14"/>
        <v>6</v>
      </c>
      <c r="AQ18" t="str">
        <f t="shared" si="7"/>
        <v/>
      </c>
      <c r="AR18" t="str">
        <f t="shared" si="8"/>
        <v/>
      </c>
      <c r="AT18" t="str">
        <f t="shared" si="9"/>
        <v/>
      </c>
      <c r="AU18" t="str">
        <f t="shared" si="15"/>
        <v/>
      </c>
    </row>
    <row r="19" spans="1:48" ht="25.5" customHeight="1" x14ac:dyDescent="0.35">
      <c r="A19" s="13" t="s">
        <v>36</v>
      </c>
      <c r="B19" s="70" t="s">
        <v>113</v>
      </c>
      <c r="C19" s="14" t="s">
        <v>34</v>
      </c>
      <c r="D19" s="12"/>
      <c r="E19" s="6"/>
      <c r="F19" s="12"/>
      <c r="G19" s="6" t="s">
        <v>32</v>
      </c>
      <c r="H19" s="6" t="s">
        <v>32</v>
      </c>
      <c r="I19" s="12"/>
      <c r="J19" s="6" t="s">
        <v>32</v>
      </c>
      <c r="K19" s="39">
        <v>1</v>
      </c>
      <c r="L19" s="85"/>
      <c r="N19" s="83" t="s">
        <v>82</v>
      </c>
      <c r="O19" s="28"/>
      <c r="P19" s="28"/>
      <c r="Q19" s="28"/>
      <c r="R19" s="28"/>
      <c r="S19" s="28"/>
      <c r="T19" s="2"/>
      <c r="U19" s="28"/>
      <c r="V19" s="28"/>
      <c r="W19" s="28"/>
      <c r="X19" s="28"/>
      <c r="Y19" s="36">
        <f t="shared" si="16"/>
        <v>0</v>
      </c>
      <c r="Z19" s="2"/>
      <c r="AA19" s="6">
        <f>Y19+Z19</f>
        <v>0</v>
      </c>
      <c r="AH19" s="64">
        <f t="shared" si="13"/>
        <v>6</v>
      </c>
      <c r="AJ19" t="str">
        <f t="shared" si="3"/>
        <v/>
      </c>
      <c r="AK19" t="str">
        <f t="shared" si="4"/>
        <v/>
      </c>
      <c r="AM19" t="str">
        <f t="shared" si="5"/>
        <v/>
      </c>
      <c r="AN19" t="str">
        <f t="shared" si="6"/>
        <v/>
      </c>
      <c r="AO19" s="64">
        <f t="shared" si="14"/>
        <v>6</v>
      </c>
      <c r="AQ19" t="str">
        <f t="shared" si="7"/>
        <v/>
      </c>
      <c r="AR19" t="str">
        <f t="shared" si="8"/>
        <v/>
      </c>
      <c r="AT19" t="str">
        <f t="shared" si="9"/>
        <v/>
      </c>
      <c r="AU19" t="str">
        <f t="shared" si="15"/>
        <v/>
      </c>
    </row>
    <row r="20" spans="1:48" x14ac:dyDescent="0.35">
      <c r="A20" s="8"/>
      <c r="B20" s="8"/>
      <c r="C20" s="9"/>
      <c r="D20" s="10"/>
      <c r="E20" s="9"/>
      <c r="F20" s="10"/>
      <c r="G20" s="11"/>
      <c r="H20" s="11"/>
      <c r="I20" s="10"/>
      <c r="J20" s="11"/>
      <c r="K20" s="11"/>
      <c r="L20" s="44"/>
      <c r="N20" s="24"/>
      <c r="AH20" s="64">
        <f t="shared" si="13"/>
        <v>6</v>
      </c>
      <c r="AJ20" t="str">
        <f t="shared" si="3"/>
        <v/>
      </c>
      <c r="AK20" t="str">
        <f t="shared" si="4"/>
        <v/>
      </c>
      <c r="AM20" t="str">
        <f t="shared" si="5"/>
        <v/>
      </c>
      <c r="AN20" t="str">
        <f t="shared" si="6"/>
        <v/>
      </c>
      <c r="AO20" s="64">
        <f t="shared" si="14"/>
        <v>6</v>
      </c>
      <c r="AQ20" t="str">
        <f t="shared" si="7"/>
        <v/>
      </c>
      <c r="AR20" t="str">
        <f t="shared" si="8"/>
        <v/>
      </c>
      <c r="AT20" t="str">
        <f t="shared" si="9"/>
        <v/>
      </c>
      <c r="AU20" t="str">
        <f t="shared" si="15"/>
        <v/>
      </c>
    </row>
    <row r="21" spans="1:48" x14ac:dyDescent="0.35">
      <c r="A21" s="8"/>
      <c r="B21" s="8"/>
      <c r="C21" s="9" t="s">
        <v>42</v>
      </c>
      <c r="D21" s="10"/>
      <c r="E21" s="9"/>
      <c r="F21" s="10"/>
      <c r="G21" s="11"/>
      <c r="H21" s="11"/>
      <c r="I21" s="10"/>
      <c r="J21" s="11"/>
      <c r="K21" s="11"/>
      <c r="L21" s="44"/>
      <c r="N21" s="45" t="s">
        <v>87</v>
      </c>
      <c r="AB21" s="65"/>
      <c r="AC21" s="25"/>
      <c r="AH21" s="64">
        <f t="shared" si="13"/>
        <v>6</v>
      </c>
      <c r="AJ21" t="str">
        <f t="shared" si="3"/>
        <v/>
      </c>
      <c r="AK21" t="str">
        <f t="shared" si="4"/>
        <v/>
      </c>
      <c r="AM21" t="str">
        <f t="shared" si="5"/>
        <v/>
      </c>
      <c r="AN21" t="str">
        <f t="shared" si="6"/>
        <v/>
      </c>
      <c r="AO21" s="64">
        <f t="shared" si="14"/>
        <v>6</v>
      </c>
      <c r="AQ21" t="str">
        <f t="shared" si="7"/>
        <v/>
      </c>
      <c r="AR21" t="str">
        <f t="shared" si="8"/>
        <v/>
      </c>
      <c r="AT21" t="str">
        <f t="shared" si="9"/>
        <v/>
      </c>
      <c r="AU21" t="str">
        <f t="shared" si="15"/>
        <v/>
      </c>
    </row>
    <row r="22" spans="1:48" ht="50" x14ac:dyDescent="0.35">
      <c r="A22" s="13" t="s">
        <v>23</v>
      </c>
      <c r="B22" s="70" t="s">
        <v>118</v>
      </c>
      <c r="C22" s="14" t="s">
        <v>46</v>
      </c>
      <c r="D22" s="12"/>
      <c r="E22" s="6">
        <v>1</v>
      </c>
      <c r="F22" s="12"/>
      <c r="G22" s="15"/>
      <c r="H22" s="6"/>
      <c r="I22" s="12"/>
      <c r="J22" s="15"/>
      <c r="K22" s="39"/>
      <c r="L22" s="85"/>
      <c r="O22" s="28"/>
      <c r="P22" s="28"/>
      <c r="Q22" s="28"/>
      <c r="R22" s="28"/>
      <c r="S22" s="28"/>
      <c r="T22" s="2"/>
      <c r="U22" s="28"/>
      <c r="V22" s="28"/>
      <c r="W22" s="28"/>
      <c r="X22" s="28"/>
      <c r="Y22" s="28"/>
      <c r="Z22" s="31"/>
      <c r="AA22" s="35">
        <f>AA23</f>
        <v>0</v>
      </c>
      <c r="AC22" s="46" t="s">
        <v>75</v>
      </c>
      <c r="AE22" s="82">
        <v>200</v>
      </c>
      <c r="AF22" s="46" t="s">
        <v>85</v>
      </c>
      <c r="AH22" s="64">
        <f t="shared" si="13"/>
        <v>6</v>
      </c>
      <c r="AJ22" t="str">
        <f t="shared" si="3"/>
        <v/>
      </c>
      <c r="AK22" t="str">
        <f t="shared" si="4"/>
        <v/>
      </c>
      <c r="AL22">
        <f>AA22</f>
        <v>0</v>
      </c>
      <c r="AM22" t="str">
        <f t="shared" si="5"/>
        <v/>
      </c>
      <c r="AN22" t="str">
        <f t="shared" si="6"/>
        <v/>
      </c>
      <c r="AO22" s="64">
        <f t="shared" si="14"/>
        <v>6</v>
      </c>
      <c r="AQ22" t="str">
        <f t="shared" si="7"/>
        <v/>
      </c>
      <c r="AR22" t="str">
        <f t="shared" si="8"/>
        <v/>
      </c>
      <c r="AS22">
        <f>AA22</f>
        <v>0</v>
      </c>
      <c r="AT22" t="str">
        <f t="shared" si="9"/>
        <v/>
      </c>
      <c r="AU22" t="str">
        <f t="shared" si="15"/>
        <v/>
      </c>
    </row>
    <row r="23" spans="1:48" ht="50" x14ac:dyDescent="0.35">
      <c r="A23" s="13" t="s">
        <v>24</v>
      </c>
      <c r="B23" s="70" t="s">
        <v>111</v>
      </c>
      <c r="C23" s="14" t="s">
        <v>47</v>
      </c>
      <c r="D23" s="12"/>
      <c r="E23" s="6">
        <v>2</v>
      </c>
      <c r="F23" s="12"/>
      <c r="G23" s="15"/>
      <c r="H23" s="6" t="s">
        <v>32</v>
      </c>
      <c r="I23" s="12"/>
      <c r="J23" s="15"/>
      <c r="K23" s="39"/>
      <c r="L23" s="85"/>
      <c r="O23" s="6">
        <f>ROUNDUP(((O4+O5)/$AE$22+O6/$AE$23)*1.15,0)</f>
        <v>0</v>
      </c>
      <c r="P23" s="6">
        <f>ROUNDUP(((P4+P5)/$AE$22+P6/$AE$23)*1.15,0)</f>
        <v>0</v>
      </c>
      <c r="Q23" s="6">
        <f>ROUNDUP(((Q4+Q5)/$AE$22+Q6/$AE$23)*1.15,0)</f>
        <v>0</v>
      </c>
      <c r="R23" s="6">
        <f>ROUNDUP(((R4+R5)/$AE$22+R6/$AE$23)*1.15,0)</f>
        <v>0</v>
      </c>
      <c r="S23" s="6">
        <f>ROUNDUP(((S4+S5)/$AE$22+S6/$AE$23)*1.15,0)</f>
        <v>0</v>
      </c>
      <c r="T23" s="2"/>
      <c r="U23" s="6">
        <f>ROUNDUP(((U4+U5)/$AE$22+U6/$AE$23)*1.15,0)</f>
        <v>0</v>
      </c>
      <c r="V23" s="6">
        <f>ROUNDUP(((V4+V5)/$AE$22+V6/$AE$23)*1.15,0)</f>
        <v>0</v>
      </c>
      <c r="W23" s="6">
        <f>ROUNDUP(((W4+W5)/$AE$22+W6/$AE$23)*1.15,0)</f>
        <v>0</v>
      </c>
      <c r="X23" s="6">
        <f>ROUNDUP(((X4+X5)/$AE$22+X6/$AE$23)*1.15,0)</f>
        <v>0</v>
      </c>
      <c r="Y23" s="6">
        <f>ROUNDUP(((Y4+Y5)/$AE$22+Y6/$AE$23)*1.15,0)</f>
        <v>0</v>
      </c>
      <c r="AA23" s="35">
        <f>MAX(O23:Y23)</f>
        <v>0</v>
      </c>
      <c r="AC23" s="46" t="s">
        <v>75</v>
      </c>
      <c r="AE23" s="82">
        <v>50</v>
      </c>
      <c r="AF23" s="46" t="s">
        <v>86</v>
      </c>
      <c r="AH23" s="64">
        <f t="shared" si="13"/>
        <v>6</v>
      </c>
      <c r="AJ23" t="str">
        <f t="shared" si="3"/>
        <v/>
      </c>
      <c r="AK23" t="str">
        <f t="shared" si="4"/>
        <v/>
      </c>
      <c r="AL23">
        <f>AA23</f>
        <v>0</v>
      </c>
      <c r="AM23" t="str">
        <f t="shared" si="5"/>
        <v/>
      </c>
      <c r="AN23" t="str">
        <f t="shared" si="6"/>
        <v/>
      </c>
      <c r="AO23" s="64">
        <f t="shared" si="14"/>
        <v>6</v>
      </c>
      <c r="AQ23" t="str">
        <f t="shared" si="7"/>
        <v/>
      </c>
      <c r="AR23" t="str">
        <f t="shared" si="8"/>
        <v/>
      </c>
      <c r="AS23">
        <f>AA23</f>
        <v>0</v>
      </c>
      <c r="AT23" t="str">
        <f t="shared" si="9"/>
        <v/>
      </c>
      <c r="AU23" t="str">
        <f t="shared" si="15"/>
        <v/>
      </c>
    </row>
    <row r="24" spans="1:48" x14ac:dyDescent="0.35">
      <c r="A24" s="8"/>
      <c r="B24" s="8"/>
      <c r="C24" s="9" t="s">
        <v>41</v>
      </c>
      <c r="D24" s="10"/>
      <c r="E24" s="9"/>
      <c r="F24" s="10"/>
      <c r="G24" s="11"/>
      <c r="H24" s="11"/>
      <c r="I24" s="10"/>
      <c r="J24" s="11"/>
      <c r="K24" s="11"/>
      <c r="L24" s="44"/>
      <c r="N24" s="45" t="s">
        <v>91</v>
      </c>
      <c r="O24" s="24"/>
      <c r="AC24" s="46"/>
      <c r="AF24" s="46"/>
      <c r="AH24" s="64">
        <f t="shared" si="13"/>
        <v>6</v>
      </c>
      <c r="AJ24" t="str">
        <f t="shared" si="3"/>
        <v/>
      </c>
      <c r="AK24" t="str">
        <f t="shared" si="4"/>
        <v/>
      </c>
      <c r="AM24" t="str">
        <f t="shared" si="5"/>
        <v/>
      </c>
      <c r="AN24" t="str">
        <f t="shared" si="6"/>
        <v/>
      </c>
      <c r="AO24" s="64">
        <f t="shared" si="14"/>
        <v>6</v>
      </c>
      <c r="AQ24" t="str">
        <f t="shared" si="7"/>
        <v/>
      </c>
      <c r="AR24" t="str">
        <f t="shared" si="8"/>
        <v/>
      </c>
      <c r="AT24" t="str">
        <f t="shared" si="9"/>
        <v/>
      </c>
      <c r="AU24" t="str">
        <f t="shared" si="15"/>
        <v/>
      </c>
    </row>
    <row r="25" spans="1:48" ht="30" x14ac:dyDescent="0.35">
      <c r="A25" s="13" t="s">
        <v>8</v>
      </c>
      <c r="B25" s="70" t="s">
        <v>117</v>
      </c>
      <c r="C25" s="14" t="s">
        <v>130</v>
      </c>
      <c r="D25" s="12"/>
      <c r="E25" s="6"/>
      <c r="F25" s="12"/>
      <c r="G25" s="15"/>
      <c r="H25" s="15"/>
      <c r="I25" s="12"/>
      <c r="J25" s="6" t="s">
        <v>32</v>
      </c>
      <c r="K25" s="38" t="s">
        <v>32</v>
      </c>
      <c r="L25" s="85"/>
      <c r="O25" s="51">
        <f>ROUNDUP(O$5/$AE$25,0)</f>
        <v>0</v>
      </c>
      <c r="P25" s="51">
        <f>ROUNDUP(P$5/$AE$25,0)</f>
        <v>0</v>
      </c>
      <c r="Q25" s="51">
        <f>ROUNDUP(Q$5/$AE$25,0)</f>
        <v>0</v>
      </c>
      <c r="R25" s="51">
        <f>ROUNDUP(R$5/$AE$25,0)</f>
        <v>0</v>
      </c>
      <c r="S25" s="51">
        <f>ROUNDUP(S$5/$AE$25,0)</f>
        <v>0</v>
      </c>
      <c r="T25" s="48"/>
      <c r="U25" s="51">
        <f>ROUNDUP(U$5/$AE$25,0)</f>
        <v>0</v>
      </c>
      <c r="V25" s="51">
        <f>ROUNDUP(V$5/$AE$25,0)</f>
        <v>0</v>
      </c>
      <c r="W25" s="51">
        <f>ROUNDUP(W$5/$AE$25,0)</f>
        <v>0</v>
      </c>
      <c r="X25" s="51">
        <f>ROUNDUP(X$5/$AE$25,0)</f>
        <v>0</v>
      </c>
      <c r="Y25" s="51">
        <f>ROUNDUP(Y$5/$AE$25,0)</f>
        <v>0</v>
      </c>
      <c r="AA25" s="32"/>
      <c r="AC25" s="46" t="s">
        <v>75</v>
      </c>
      <c r="AE25" s="82">
        <v>15</v>
      </c>
      <c r="AF25" s="46" t="s">
        <v>79</v>
      </c>
      <c r="AH25" s="64">
        <f t="shared" si="13"/>
        <v>6</v>
      </c>
      <c r="AJ25" t="str">
        <f t="shared" si="3"/>
        <v/>
      </c>
      <c r="AK25" t="str">
        <f t="shared" si="4"/>
        <v/>
      </c>
      <c r="AM25" t="str">
        <f t="shared" si="5"/>
        <v/>
      </c>
      <c r="AN25" t="str">
        <f t="shared" si="6"/>
        <v/>
      </c>
      <c r="AO25" s="64">
        <f t="shared" si="14"/>
        <v>6</v>
      </c>
      <c r="AQ25" t="str">
        <f t="shared" si="7"/>
        <v/>
      </c>
      <c r="AR25" t="str">
        <f t="shared" si="8"/>
        <v/>
      </c>
      <c r="AS25">
        <f>AA26</f>
        <v>0</v>
      </c>
      <c r="AT25" t="str">
        <f t="shared" si="9"/>
        <v/>
      </c>
      <c r="AU25" t="str">
        <f t="shared" si="15"/>
        <v/>
      </c>
    </row>
    <row r="26" spans="1:48" x14ac:dyDescent="0.35">
      <c r="A26" s="13"/>
      <c r="B26" s="13"/>
      <c r="C26" s="14"/>
      <c r="D26" s="12"/>
      <c r="E26" s="6"/>
      <c r="F26" s="12"/>
      <c r="G26" s="15"/>
      <c r="H26" s="15"/>
      <c r="I26" s="12"/>
      <c r="J26" s="6"/>
      <c r="K26" s="38"/>
      <c r="L26" s="77"/>
      <c r="O26" s="51">
        <f>ROUNDUP(O$5/$AE$26,0)</f>
        <v>0</v>
      </c>
      <c r="P26" s="51">
        <f>ROUNDUP(P$5/$AE$26,0)</f>
        <v>0</v>
      </c>
      <c r="Q26" s="51">
        <f>ROUNDUP(Q$5/$AE$26,0)</f>
        <v>0</v>
      </c>
      <c r="R26" s="51">
        <f>ROUNDUP(R$5/$AE$26,0)</f>
        <v>0</v>
      </c>
      <c r="S26" s="51">
        <f>ROUNDUP(S$5/$AE$26,0)</f>
        <v>0</v>
      </c>
      <c r="T26" s="48"/>
      <c r="U26" s="51">
        <f>ROUNDUP(U$5/$AE$26,0)</f>
        <v>0</v>
      </c>
      <c r="V26" s="51">
        <f>ROUNDUP(V$5/$AE$26,0)</f>
        <v>0</v>
      </c>
      <c r="W26" s="51">
        <f>ROUNDUP(W$5/$AE$26,0)</f>
        <v>0</v>
      </c>
      <c r="X26" s="51">
        <f>ROUNDUP(X$5/$AE$26,0)</f>
        <v>0</v>
      </c>
      <c r="Y26" s="51">
        <f>ROUNDUP(Y$5/$AE$26,0)</f>
        <v>0</v>
      </c>
      <c r="Z26" s="31" t="s">
        <v>74</v>
      </c>
      <c r="AA26" s="37">
        <f>ROUNDUP(SUM(O26:Y26)/$AE$29,0)</f>
        <v>0</v>
      </c>
      <c r="AC26" s="46" t="s">
        <v>77</v>
      </c>
      <c r="AE26" s="82">
        <v>10</v>
      </c>
      <c r="AF26" s="46" t="s">
        <v>79</v>
      </c>
      <c r="AH26" s="64">
        <f t="shared" si="13"/>
        <v>6</v>
      </c>
      <c r="AJ26" t="str">
        <f t="shared" si="3"/>
        <v/>
      </c>
      <c r="AK26" t="str">
        <f t="shared" si="4"/>
        <v/>
      </c>
      <c r="AM26" t="str">
        <f t="shared" si="5"/>
        <v/>
      </c>
      <c r="AN26" t="str">
        <f t="shared" si="6"/>
        <v/>
      </c>
      <c r="AO26" s="64">
        <f t="shared" si="14"/>
        <v>6</v>
      </c>
      <c r="AQ26" t="str">
        <f t="shared" si="7"/>
        <v/>
      </c>
      <c r="AR26" t="str">
        <f t="shared" si="8"/>
        <v/>
      </c>
      <c r="AT26" t="str">
        <f t="shared" si="9"/>
        <v/>
      </c>
      <c r="AU26" t="str">
        <f t="shared" si="15"/>
        <v/>
      </c>
    </row>
    <row r="27" spans="1:48" ht="30" x14ac:dyDescent="0.35">
      <c r="A27" s="13" t="s">
        <v>7</v>
      </c>
      <c r="B27" s="70" t="s">
        <v>116</v>
      </c>
      <c r="C27" s="14" t="s">
        <v>129</v>
      </c>
      <c r="D27" s="12"/>
      <c r="E27" s="6"/>
      <c r="F27" s="12"/>
      <c r="G27" s="15"/>
      <c r="H27" s="15"/>
      <c r="I27" s="12"/>
      <c r="J27" s="6" t="s">
        <v>32</v>
      </c>
      <c r="K27" s="38" t="s">
        <v>32</v>
      </c>
      <c r="L27" s="85"/>
      <c r="O27" s="51">
        <f>ROUNDUP(O$4/$AE$27,0)</f>
        <v>0</v>
      </c>
      <c r="P27" s="51">
        <f>ROUNDUP(P$4/$AE$27,0)</f>
        <v>0</v>
      </c>
      <c r="Q27" s="51">
        <f>ROUNDUP(Q$4/$AE$27,0)</f>
        <v>0</v>
      </c>
      <c r="R27" s="51">
        <f>ROUNDUP(R$4/$AE$27,0)</f>
        <v>0</v>
      </c>
      <c r="S27" s="51">
        <f>ROUNDUP(S$4/$AE$27,0)</f>
        <v>0</v>
      </c>
      <c r="T27" s="48"/>
      <c r="U27" s="51">
        <f>ROUNDUP(U$4/$AE$27,0)</f>
        <v>0</v>
      </c>
      <c r="V27" s="51">
        <f>ROUNDUP(V$4/$AE$27,0)</f>
        <v>0</v>
      </c>
      <c r="W27" s="51">
        <f>ROUNDUP(W$4/$AE$27,0)</f>
        <v>0</v>
      </c>
      <c r="X27" s="51">
        <f>ROUNDUP(X$4/$AE$27,0)</f>
        <v>0</v>
      </c>
      <c r="Y27" s="51">
        <f>ROUNDUP(Y$4/$AE$27,0)</f>
        <v>0</v>
      </c>
      <c r="AA27" s="49"/>
      <c r="AC27" s="46" t="s">
        <v>75</v>
      </c>
      <c r="AE27" s="82">
        <v>170</v>
      </c>
      <c r="AF27" s="46" t="s">
        <v>79</v>
      </c>
      <c r="AH27" s="64">
        <f t="shared" si="13"/>
        <v>6</v>
      </c>
      <c r="AJ27" t="str">
        <f t="shared" si="3"/>
        <v/>
      </c>
      <c r="AK27" t="str">
        <f t="shared" si="4"/>
        <v/>
      </c>
      <c r="AM27" t="str">
        <f t="shared" si="5"/>
        <v/>
      </c>
      <c r="AN27" t="str">
        <f t="shared" si="6"/>
        <v/>
      </c>
      <c r="AO27" s="64">
        <f t="shared" si="14"/>
        <v>6</v>
      </c>
      <c r="AQ27" t="str">
        <f t="shared" si="7"/>
        <v/>
      </c>
      <c r="AR27" t="str">
        <f t="shared" si="8"/>
        <v/>
      </c>
      <c r="AS27">
        <f>AA28</f>
        <v>0</v>
      </c>
      <c r="AT27" t="str">
        <f t="shared" si="9"/>
        <v/>
      </c>
      <c r="AU27" t="str">
        <f t="shared" si="15"/>
        <v/>
      </c>
    </row>
    <row r="28" spans="1:48" x14ac:dyDescent="0.35">
      <c r="A28" s="13"/>
      <c r="B28" s="13"/>
      <c r="C28" s="14"/>
      <c r="D28" s="12"/>
      <c r="E28" s="6"/>
      <c r="F28" s="12"/>
      <c r="G28" s="15"/>
      <c r="H28" s="15"/>
      <c r="I28" s="12"/>
      <c r="J28" s="6"/>
      <c r="K28" s="38"/>
      <c r="L28" s="77"/>
      <c r="O28" s="51">
        <f>ROUNDUP(O$4/$AE$28,0)</f>
        <v>0</v>
      </c>
      <c r="P28" s="51">
        <f>ROUNDUP(P$4/$AE$28,0)</f>
        <v>0</v>
      </c>
      <c r="Q28" s="51">
        <f>ROUNDUP(Q$4/$AE$28,0)</f>
        <v>0</v>
      </c>
      <c r="R28" s="51">
        <f>ROUNDUP(R$4/$AE$28,0)</f>
        <v>0</v>
      </c>
      <c r="S28" s="51">
        <f>ROUNDUP(S$4/$AE$28,0)</f>
        <v>0</v>
      </c>
      <c r="T28" s="48"/>
      <c r="U28" s="51">
        <f>ROUNDUP(U$4/$AE$28,0)</f>
        <v>0</v>
      </c>
      <c r="V28" s="51">
        <f>ROUNDUP(V$4/$AE$28,0)</f>
        <v>0</v>
      </c>
      <c r="W28" s="51">
        <f>ROUNDUP(W$4/$AE$28,0)</f>
        <v>0</v>
      </c>
      <c r="X28" s="51">
        <f>ROUNDUP(X$4/$AE$28,0)</f>
        <v>0</v>
      </c>
      <c r="Y28" s="51">
        <f>ROUNDUP(Y$4/$AE$28,0)</f>
        <v>0</v>
      </c>
      <c r="Z28" s="31" t="s">
        <v>74</v>
      </c>
      <c r="AA28" s="35">
        <f>ROUNDUP(SUM(O28:Y28)/$AE$29,0)</f>
        <v>0</v>
      </c>
      <c r="AB28" s="65"/>
      <c r="AC28" s="46" t="s">
        <v>77</v>
      </c>
      <c r="AE28" s="82">
        <v>160</v>
      </c>
      <c r="AF28" s="46" t="s">
        <v>79</v>
      </c>
      <c r="AH28" s="64">
        <f t="shared" si="13"/>
        <v>6</v>
      </c>
      <c r="AJ28" t="str">
        <f t="shared" si="3"/>
        <v/>
      </c>
      <c r="AK28" t="str">
        <f t="shared" si="4"/>
        <v/>
      </c>
      <c r="AM28" t="str">
        <f t="shared" si="5"/>
        <v/>
      </c>
      <c r="AN28" t="str">
        <f t="shared" si="6"/>
        <v/>
      </c>
      <c r="AO28" s="64">
        <f t="shared" si="14"/>
        <v>6</v>
      </c>
      <c r="AQ28" t="str">
        <f t="shared" si="7"/>
        <v/>
      </c>
      <c r="AR28" t="str">
        <f t="shared" si="8"/>
        <v/>
      </c>
      <c r="AT28" t="str">
        <f t="shared" si="9"/>
        <v/>
      </c>
      <c r="AU28" t="str">
        <f t="shared" si="15"/>
        <v/>
      </c>
    </row>
    <row r="29" spans="1:48" s="34" customFormat="1" x14ac:dyDescent="0.35">
      <c r="A29" s="13"/>
      <c r="B29" s="13"/>
      <c r="C29" s="14"/>
      <c r="D29" s="12"/>
      <c r="E29" s="33"/>
      <c r="F29" s="12"/>
      <c r="G29" s="33"/>
      <c r="H29" s="33"/>
      <c r="I29" s="12"/>
      <c r="J29" s="33"/>
      <c r="K29" s="40"/>
      <c r="L29" s="77"/>
      <c r="M29" s="21"/>
      <c r="N29" s="45" t="s">
        <v>90</v>
      </c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66"/>
      <c r="AC29" s="50" t="s">
        <v>78</v>
      </c>
      <c r="AD29" s="2"/>
      <c r="AE29" s="87">
        <v>1</v>
      </c>
      <c r="AF29" s="50" t="s">
        <v>80</v>
      </c>
      <c r="AG29" s="47"/>
      <c r="AH29" s="64">
        <f t="shared" si="13"/>
        <v>6</v>
      </c>
      <c r="AJ29" t="str">
        <f t="shared" si="3"/>
        <v/>
      </c>
      <c r="AK29" t="str">
        <f t="shared" si="4"/>
        <v/>
      </c>
      <c r="AL29"/>
      <c r="AM29" t="str">
        <f t="shared" si="5"/>
        <v/>
      </c>
      <c r="AN29" t="str">
        <f t="shared" si="6"/>
        <v/>
      </c>
      <c r="AO29" s="64">
        <f t="shared" si="14"/>
        <v>6</v>
      </c>
      <c r="AP29"/>
      <c r="AQ29" t="str">
        <f t="shared" si="7"/>
        <v/>
      </c>
      <c r="AR29" t="str">
        <f t="shared" si="8"/>
        <v/>
      </c>
      <c r="AS29"/>
      <c r="AT29" t="str">
        <f t="shared" si="9"/>
        <v/>
      </c>
      <c r="AU29" t="str">
        <f t="shared" si="15"/>
        <v/>
      </c>
      <c r="AV29" s="21"/>
    </row>
    <row r="30" spans="1:48" ht="20" x14ac:dyDescent="0.35">
      <c r="A30" s="13" t="s">
        <v>49</v>
      </c>
      <c r="B30" s="70" t="s">
        <v>115</v>
      </c>
      <c r="C30" s="14" t="s">
        <v>128</v>
      </c>
      <c r="D30" s="12"/>
      <c r="E30" s="6"/>
      <c r="F30" s="12"/>
      <c r="G30" s="6" t="s">
        <v>32</v>
      </c>
      <c r="H30" s="6" t="s">
        <v>32</v>
      </c>
      <c r="I30" s="12"/>
      <c r="J30" s="6" t="s">
        <v>32</v>
      </c>
      <c r="K30" s="41" t="s">
        <v>35</v>
      </c>
      <c r="L30" s="85"/>
      <c r="N30" s="24"/>
      <c r="O30" s="51">
        <f>ROUNDUP(O$5/$AE$30,0)</f>
        <v>0</v>
      </c>
      <c r="P30" s="51">
        <f>ROUNDUP(P$5/$AE$30,0)</f>
        <v>0</v>
      </c>
      <c r="Q30" s="51">
        <f>ROUNDUP(Q$5/$AE$30,0)</f>
        <v>0</v>
      </c>
      <c r="R30" s="51">
        <f>ROUNDUP(R$5/$AE$30,0)</f>
        <v>0</v>
      </c>
      <c r="S30" s="51">
        <f>ROUNDUP(S$5/$AE$30,0)</f>
        <v>0</v>
      </c>
      <c r="U30" s="51">
        <f>ROUNDUP(U$5/$AE$30,0)</f>
        <v>0</v>
      </c>
      <c r="V30" s="51">
        <f>ROUNDUP(V$5/$AE$30,0)</f>
        <v>0</v>
      </c>
      <c r="W30" s="51">
        <f>ROUNDUP(W$5/$AE$30,0)</f>
        <v>0</v>
      </c>
      <c r="X30" s="51">
        <f>ROUNDUP(X$5/$AE$30,0)</f>
        <v>0</v>
      </c>
      <c r="Y30" s="51">
        <f>ROUNDUP(Y$5/$AE$30,0)</f>
        <v>0</v>
      </c>
      <c r="Z30" s="24"/>
      <c r="AA30" s="32"/>
      <c r="AC30" s="46" t="s">
        <v>75</v>
      </c>
      <c r="AE30" s="82">
        <v>60</v>
      </c>
      <c r="AF30" s="46" t="s">
        <v>76</v>
      </c>
      <c r="AH30" s="64">
        <f t="shared" si="13"/>
        <v>6</v>
      </c>
      <c r="AJ30" t="str">
        <f t="shared" si="3"/>
        <v/>
      </c>
      <c r="AK30" t="str">
        <f t="shared" si="4"/>
        <v/>
      </c>
      <c r="AL30">
        <f>AA31</f>
        <v>0</v>
      </c>
      <c r="AM30" t="str">
        <f t="shared" si="5"/>
        <v/>
      </c>
      <c r="AN30" t="str">
        <f t="shared" si="6"/>
        <v/>
      </c>
      <c r="AO30" s="64">
        <f t="shared" si="14"/>
        <v>6</v>
      </c>
      <c r="AQ30" t="str">
        <f t="shared" si="7"/>
        <v/>
      </c>
      <c r="AR30" t="str">
        <f t="shared" si="8"/>
        <v/>
      </c>
      <c r="AT30" t="str">
        <f t="shared" si="9"/>
        <v/>
      </c>
      <c r="AU30" t="str">
        <f t="shared" si="15"/>
        <v/>
      </c>
    </row>
    <row r="31" spans="1:48" x14ac:dyDescent="0.35">
      <c r="A31" s="13"/>
      <c r="B31" s="13"/>
      <c r="C31" s="14"/>
      <c r="D31" s="12"/>
      <c r="E31" s="6"/>
      <c r="F31" s="12"/>
      <c r="G31" s="6"/>
      <c r="H31" s="6"/>
      <c r="I31" s="12"/>
      <c r="J31" s="6"/>
      <c r="K31" s="41"/>
      <c r="L31" s="77"/>
      <c r="N31" s="24"/>
      <c r="O31" s="51">
        <f>ROUNDUP(O$5/$AE$31,0)</f>
        <v>0</v>
      </c>
      <c r="P31" s="51">
        <f>ROUNDUP(P$5/$AE$31,0)</f>
        <v>0</v>
      </c>
      <c r="Q31" s="51">
        <f>ROUNDUP(Q$5/$AE$31,0)</f>
        <v>0</v>
      </c>
      <c r="R31" s="51">
        <f>ROUNDUP(R$5/$AE$31,0)</f>
        <v>0</v>
      </c>
      <c r="S31" s="51">
        <f>ROUNDUP(S$5/$AE$31,0)</f>
        <v>0</v>
      </c>
      <c r="U31" s="51">
        <f>ROUNDUP(U$5/$AE$31,0)</f>
        <v>0</v>
      </c>
      <c r="V31" s="51">
        <f>ROUNDUP(V$5/$AE$31,0)</f>
        <v>0</v>
      </c>
      <c r="W31" s="51">
        <f>ROUNDUP(W$5/$AE$31,0)</f>
        <v>0</v>
      </c>
      <c r="X31" s="51">
        <f>ROUNDUP(X$5/$AE$31,0)</f>
        <v>0</v>
      </c>
      <c r="Y31" s="51">
        <f>ROUNDUP(Y$5/$AE$31,0)</f>
        <v>0</v>
      </c>
      <c r="Z31" s="31" t="s">
        <v>74</v>
      </c>
      <c r="AA31" s="37">
        <f>ROUNDUP(SUM(O31:Y31)/$AE$34,0)</f>
        <v>0</v>
      </c>
      <c r="AB31" s="65"/>
      <c r="AC31" s="46" t="s">
        <v>77</v>
      </c>
      <c r="AE31" s="82">
        <v>40</v>
      </c>
      <c r="AF31" s="46" t="s">
        <v>76</v>
      </c>
      <c r="AH31" s="64">
        <f t="shared" si="13"/>
        <v>6</v>
      </c>
      <c r="AJ31" t="str">
        <f t="shared" si="3"/>
        <v/>
      </c>
      <c r="AK31" t="str">
        <f t="shared" si="4"/>
        <v/>
      </c>
      <c r="AM31" t="str">
        <f t="shared" si="5"/>
        <v/>
      </c>
      <c r="AN31" t="str">
        <f t="shared" si="6"/>
        <v/>
      </c>
      <c r="AO31" s="64">
        <f t="shared" si="14"/>
        <v>6</v>
      </c>
      <c r="AQ31" t="str">
        <f t="shared" si="7"/>
        <v/>
      </c>
      <c r="AR31" t="str">
        <f t="shared" si="8"/>
        <v/>
      </c>
      <c r="AT31" t="str">
        <f t="shared" si="9"/>
        <v/>
      </c>
      <c r="AU31" t="str">
        <f t="shared" si="15"/>
        <v/>
      </c>
    </row>
    <row r="32" spans="1:48" ht="20" x14ac:dyDescent="0.35">
      <c r="A32" s="13" t="s">
        <v>50</v>
      </c>
      <c r="B32" s="70" t="s">
        <v>114</v>
      </c>
      <c r="C32" s="14" t="s">
        <v>127</v>
      </c>
      <c r="D32" s="12"/>
      <c r="E32" s="6"/>
      <c r="F32" s="12"/>
      <c r="G32" s="6" t="s">
        <v>32</v>
      </c>
      <c r="H32" s="6" t="s">
        <v>32</v>
      </c>
      <c r="I32" s="12"/>
      <c r="J32" s="16" t="s">
        <v>35</v>
      </c>
      <c r="K32" s="42" t="s">
        <v>35</v>
      </c>
      <c r="L32" s="85"/>
      <c r="N32" s="24"/>
      <c r="O32" s="51">
        <f>ROUNDUP(O$4/$AE$32,0)</f>
        <v>0</v>
      </c>
      <c r="P32" s="51">
        <f>ROUNDUP(P$4/$AE$32,0)</f>
        <v>0</v>
      </c>
      <c r="Q32" s="51">
        <f>ROUNDUP(Q$4/$AE$32,0)</f>
        <v>0</v>
      </c>
      <c r="R32" s="51">
        <f>ROUNDUP(R$4/$AE$32,0)</f>
        <v>0</v>
      </c>
      <c r="S32" s="51">
        <f>ROUNDUP(S$4/$AE$32,0)</f>
        <v>0</v>
      </c>
      <c r="U32" s="51">
        <f>ROUNDUP(U$4/$AE$32,0)</f>
        <v>0</v>
      </c>
      <c r="V32" s="51">
        <f>ROUNDUP(V$4/$AE$32,0)</f>
        <v>0</v>
      </c>
      <c r="W32" s="51">
        <f>ROUNDUP(W$4/$AE$32,0)</f>
        <v>0</v>
      </c>
      <c r="X32" s="51">
        <f>ROUNDUP(X$4/$AE$32,0)</f>
        <v>0</v>
      </c>
      <c r="Y32" s="51">
        <f>ROUNDUP(Y$4/$AE$32,0)</f>
        <v>0</v>
      </c>
      <c r="Z32" s="24"/>
      <c r="AA32" s="32"/>
      <c r="AC32" s="46" t="s">
        <v>75</v>
      </c>
      <c r="AE32" s="82">
        <v>450</v>
      </c>
      <c r="AF32" s="46" t="s">
        <v>76</v>
      </c>
      <c r="AH32" s="64">
        <f t="shared" si="13"/>
        <v>6</v>
      </c>
      <c r="AJ32" t="str">
        <f t="shared" si="3"/>
        <v/>
      </c>
      <c r="AK32" t="str">
        <f t="shared" si="4"/>
        <v/>
      </c>
      <c r="AL32">
        <f>AA33</f>
        <v>0</v>
      </c>
      <c r="AM32" t="str">
        <f t="shared" si="5"/>
        <v/>
      </c>
      <c r="AN32" t="str">
        <f t="shared" si="6"/>
        <v/>
      </c>
      <c r="AO32" s="64">
        <f t="shared" si="14"/>
        <v>6</v>
      </c>
      <c r="AQ32" t="str">
        <f t="shared" si="7"/>
        <v/>
      </c>
      <c r="AR32" t="str">
        <f t="shared" si="8"/>
        <v/>
      </c>
      <c r="AT32" t="str">
        <f t="shared" si="9"/>
        <v/>
      </c>
      <c r="AU32" t="str">
        <f t="shared" si="15"/>
        <v/>
      </c>
    </row>
    <row r="33" spans="1:47" x14ac:dyDescent="0.35">
      <c r="A33" s="26"/>
      <c r="B33" s="26"/>
      <c r="C33" s="27"/>
      <c r="D33" s="12"/>
      <c r="E33" s="28"/>
      <c r="F33" s="12"/>
      <c r="G33" s="28"/>
      <c r="H33" s="28"/>
      <c r="I33" s="12"/>
      <c r="J33" s="29"/>
      <c r="K33" s="30"/>
      <c r="L33" s="78"/>
      <c r="N33" s="24"/>
      <c r="O33" s="51">
        <f>ROUNDUP(O$4/$AE$33,0)</f>
        <v>0</v>
      </c>
      <c r="P33" s="51">
        <f>ROUNDUP(P$4/$AE$33,0)</f>
        <v>0</v>
      </c>
      <c r="Q33" s="51">
        <f>ROUNDUP(Q$4/$AE$33,0)</f>
        <v>0</v>
      </c>
      <c r="R33" s="51">
        <f>ROUNDUP(R$4/$AE$33,0)</f>
        <v>0</v>
      </c>
      <c r="S33" s="51">
        <f>ROUNDUP(S$4/$AE$33,0)</f>
        <v>0</v>
      </c>
      <c r="U33" s="51">
        <f>ROUNDUP(U$4/$AE$33,0)</f>
        <v>0</v>
      </c>
      <c r="V33" s="51">
        <f>ROUNDUP(V$4/$AE$33,0)</f>
        <v>0</v>
      </c>
      <c r="W33" s="51">
        <f>ROUNDUP(W$4/$AE$33,0)</f>
        <v>0</v>
      </c>
      <c r="X33" s="51">
        <f>ROUNDUP(X$4/$AE$33,0)</f>
        <v>0</v>
      </c>
      <c r="Y33" s="51">
        <f>ROUNDUP(Y$4/$AE$33,0)</f>
        <v>0</v>
      </c>
      <c r="Z33" s="31" t="s">
        <v>74</v>
      </c>
      <c r="AA33" s="35">
        <f>ROUNDUP(SUM(O33:Y33)/$AE$34,0)</f>
        <v>0</v>
      </c>
      <c r="AB33" s="65"/>
      <c r="AC33" s="46" t="s">
        <v>77</v>
      </c>
      <c r="AE33" s="82">
        <v>400</v>
      </c>
      <c r="AF33" s="46" t="s">
        <v>76</v>
      </c>
      <c r="AH33" s="64">
        <f t="shared" si="13"/>
        <v>6</v>
      </c>
      <c r="AJ33" t="str">
        <f t="shared" si="3"/>
        <v/>
      </c>
      <c r="AK33" t="str">
        <f t="shared" si="4"/>
        <v/>
      </c>
      <c r="AM33" t="str">
        <f t="shared" si="5"/>
        <v/>
      </c>
      <c r="AN33" t="str">
        <f t="shared" si="6"/>
        <v/>
      </c>
      <c r="AO33" s="64">
        <f t="shared" si="14"/>
        <v>6</v>
      </c>
      <c r="AQ33" t="str">
        <f t="shared" si="7"/>
        <v/>
      </c>
      <c r="AR33" t="str">
        <f t="shared" si="8"/>
        <v/>
      </c>
      <c r="AT33" t="str">
        <f t="shared" si="9"/>
        <v/>
      </c>
      <c r="AU33" t="str">
        <f t="shared" si="15"/>
        <v/>
      </c>
    </row>
    <row r="34" spans="1:47" x14ac:dyDescent="0.35">
      <c r="A34" s="8"/>
      <c r="B34" s="8"/>
      <c r="C34" s="9" t="s">
        <v>43</v>
      </c>
      <c r="D34" s="10"/>
      <c r="E34" s="9"/>
      <c r="F34" s="10"/>
      <c r="G34" s="11"/>
      <c r="H34" s="11"/>
      <c r="I34" s="10"/>
      <c r="J34" s="11"/>
      <c r="K34" s="11"/>
      <c r="L34" s="44"/>
      <c r="N34" s="24" t="s">
        <v>89</v>
      </c>
      <c r="AC34" s="46" t="s">
        <v>78</v>
      </c>
      <c r="AE34" s="87">
        <v>6</v>
      </c>
      <c r="AF34" s="46" t="s">
        <v>81</v>
      </c>
      <c r="AH34" s="64">
        <f t="shared" si="13"/>
        <v>6</v>
      </c>
      <c r="AJ34" t="str">
        <f t="shared" si="3"/>
        <v/>
      </c>
      <c r="AK34" t="str">
        <f t="shared" si="4"/>
        <v/>
      </c>
      <c r="AM34" t="str">
        <f t="shared" si="5"/>
        <v/>
      </c>
      <c r="AN34" t="str">
        <f t="shared" si="6"/>
        <v/>
      </c>
      <c r="AO34" s="64">
        <f t="shared" si="14"/>
        <v>6</v>
      </c>
      <c r="AQ34" t="str">
        <f t="shared" si="7"/>
        <v/>
      </c>
      <c r="AR34" t="str">
        <f t="shared" si="8"/>
        <v/>
      </c>
      <c r="AT34" t="str">
        <f t="shared" si="9"/>
        <v/>
      </c>
      <c r="AU34" t="str">
        <f t="shared" si="15"/>
        <v/>
      </c>
    </row>
    <row r="35" spans="1:47" ht="20" x14ac:dyDescent="0.35">
      <c r="A35" s="13" t="s">
        <v>27</v>
      </c>
      <c r="B35" s="70" t="s">
        <v>119</v>
      </c>
      <c r="C35" s="14" t="s">
        <v>28</v>
      </c>
      <c r="D35" s="12"/>
      <c r="E35" s="6"/>
      <c r="F35" s="12"/>
      <c r="G35" s="15"/>
      <c r="H35" s="15"/>
      <c r="I35" s="12"/>
      <c r="J35" s="6" t="s">
        <v>32</v>
      </c>
      <c r="K35" s="38" t="s">
        <v>32</v>
      </c>
      <c r="L35" s="85"/>
      <c r="N35" s="81"/>
      <c r="Z35" s="31"/>
      <c r="AA35" s="54">
        <f>N35</f>
        <v>0</v>
      </c>
      <c r="AH35" s="64">
        <f t="shared" si="13"/>
        <v>6</v>
      </c>
      <c r="AJ35" t="str">
        <f t="shared" si="3"/>
        <v/>
      </c>
      <c r="AK35" t="str">
        <f t="shared" si="4"/>
        <v/>
      </c>
      <c r="AL35">
        <f>AA35</f>
        <v>0</v>
      </c>
      <c r="AM35" t="str">
        <f t="shared" si="5"/>
        <v/>
      </c>
      <c r="AN35" t="str">
        <f t="shared" si="6"/>
        <v/>
      </c>
      <c r="AO35" s="64">
        <f t="shared" si="14"/>
        <v>6</v>
      </c>
      <c r="AQ35" t="str">
        <f t="shared" si="7"/>
        <v/>
      </c>
      <c r="AR35" t="str">
        <f t="shared" si="8"/>
        <v/>
      </c>
      <c r="AS35">
        <f>AA35</f>
        <v>0</v>
      </c>
      <c r="AT35" t="str">
        <f t="shared" si="9"/>
        <v/>
      </c>
      <c r="AU35" t="str">
        <f t="shared" si="15"/>
        <v/>
      </c>
    </row>
    <row r="36" spans="1:47" ht="20" x14ac:dyDescent="0.35">
      <c r="A36" s="13" t="s">
        <v>37</v>
      </c>
      <c r="B36" s="70" t="s">
        <v>120</v>
      </c>
      <c r="C36" s="14" t="s">
        <v>38</v>
      </c>
      <c r="D36" s="12"/>
      <c r="E36" s="6"/>
      <c r="F36" s="12"/>
      <c r="G36" s="6" t="s">
        <v>32</v>
      </c>
      <c r="H36" s="6" t="s">
        <v>32</v>
      </c>
      <c r="I36" s="12"/>
      <c r="J36" s="15"/>
      <c r="K36" s="39"/>
      <c r="L36" s="85"/>
      <c r="N36" s="81"/>
      <c r="Z36" s="31"/>
      <c r="AA36" s="54">
        <f>N36</f>
        <v>0</v>
      </c>
      <c r="AH36" s="64">
        <f t="shared" si="13"/>
        <v>6</v>
      </c>
      <c r="AJ36" t="str">
        <f t="shared" si="3"/>
        <v/>
      </c>
      <c r="AK36" t="str">
        <f t="shared" si="4"/>
        <v/>
      </c>
      <c r="AL36">
        <f>AA36</f>
        <v>0</v>
      </c>
      <c r="AM36" t="str">
        <f t="shared" si="5"/>
        <v/>
      </c>
      <c r="AN36" t="str">
        <f t="shared" si="6"/>
        <v/>
      </c>
      <c r="AO36" s="64">
        <f t="shared" si="14"/>
        <v>6</v>
      </c>
      <c r="AQ36" t="str">
        <f t="shared" si="7"/>
        <v/>
      </c>
      <c r="AR36" t="str">
        <f t="shared" si="8"/>
        <v/>
      </c>
      <c r="AS36">
        <f>AA36</f>
        <v>0</v>
      </c>
      <c r="AT36" t="str">
        <f t="shared" si="9"/>
        <v/>
      </c>
      <c r="AU36" t="str">
        <f t="shared" si="15"/>
        <v/>
      </c>
    </row>
    <row r="37" spans="1:47" x14ac:dyDescent="0.35">
      <c r="A37" s="8"/>
      <c r="B37" s="8"/>
      <c r="C37" s="9" t="s">
        <v>40</v>
      </c>
      <c r="D37" s="10"/>
      <c r="E37" s="9"/>
      <c r="F37" s="10"/>
      <c r="G37" s="11"/>
      <c r="H37" s="11"/>
      <c r="I37" s="10"/>
      <c r="J37" s="11"/>
      <c r="K37" s="11"/>
      <c r="L37" s="44"/>
      <c r="O37" s="24"/>
      <c r="AA37" s="55"/>
      <c r="AH37" s="64">
        <f t="shared" si="13"/>
        <v>6</v>
      </c>
      <c r="AJ37" t="str">
        <f t="shared" si="3"/>
        <v/>
      </c>
      <c r="AK37" t="str">
        <f t="shared" si="4"/>
        <v/>
      </c>
      <c r="AM37" t="str">
        <f t="shared" si="5"/>
        <v/>
      </c>
      <c r="AN37" t="str">
        <f t="shared" si="6"/>
        <v/>
      </c>
      <c r="AO37" s="64">
        <f t="shared" si="14"/>
        <v>6</v>
      </c>
      <c r="AQ37" t="str">
        <f t="shared" si="7"/>
        <v/>
      </c>
      <c r="AR37" t="str">
        <f t="shared" si="8"/>
        <v/>
      </c>
      <c r="AT37" t="str">
        <f t="shared" si="9"/>
        <v/>
      </c>
      <c r="AU37" t="str">
        <f t="shared" si="15"/>
        <v/>
      </c>
    </row>
    <row r="38" spans="1:47" ht="20" x14ac:dyDescent="0.35">
      <c r="A38" s="13" t="s">
        <v>18</v>
      </c>
      <c r="B38" s="70" t="s">
        <v>122</v>
      </c>
      <c r="C38" s="14" t="s">
        <v>19</v>
      </c>
      <c r="D38" s="12"/>
      <c r="E38" s="6"/>
      <c r="F38" s="12"/>
      <c r="G38" s="15">
        <v>1</v>
      </c>
      <c r="H38" s="15"/>
      <c r="I38" s="12"/>
      <c r="J38" s="15">
        <v>1</v>
      </c>
      <c r="K38" s="39">
        <v>1</v>
      </c>
      <c r="L38" s="85"/>
      <c r="N38" s="81"/>
      <c r="Z38" s="31"/>
      <c r="AA38" s="54">
        <f>N38</f>
        <v>0</v>
      </c>
      <c r="AH38" s="64">
        <f t="shared" si="13"/>
        <v>6</v>
      </c>
      <c r="AJ38" t="str">
        <f t="shared" si="3"/>
        <v/>
      </c>
      <c r="AK38" t="str">
        <f t="shared" si="4"/>
        <v/>
      </c>
      <c r="AL38">
        <f>AA38</f>
        <v>0</v>
      </c>
      <c r="AM38" t="str">
        <f t="shared" si="5"/>
        <v/>
      </c>
      <c r="AN38" t="str">
        <f t="shared" si="6"/>
        <v/>
      </c>
      <c r="AO38" s="64">
        <f t="shared" si="14"/>
        <v>6</v>
      </c>
      <c r="AQ38" t="str">
        <f t="shared" si="7"/>
        <v/>
      </c>
      <c r="AR38" t="str">
        <f t="shared" si="8"/>
        <v/>
      </c>
      <c r="AS38">
        <f>AA38</f>
        <v>0</v>
      </c>
      <c r="AT38" t="str">
        <f t="shared" si="9"/>
        <v/>
      </c>
      <c r="AU38" t="str">
        <f t="shared" si="15"/>
        <v/>
      </c>
    </row>
    <row r="39" spans="1:47" ht="20" x14ac:dyDescent="0.35">
      <c r="A39" s="13" t="s">
        <v>10</v>
      </c>
      <c r="B39" s="70" t="s">
        <v>123</v>
      </c>
      <c r="C39" s="14" t="s">
        <v>20</v>
      </c>
      <c r="D39" s="12"/>
      <c r="E39" s="6"/>
      <c r="F39" s="12"/>
      <c r="G39" s="15">
        <v>1</v>
      </c>
      <c r="H39" s="15"/>
      <c r="I39" s="12"/>
      <c r="J39" s="15">
        <v>1</v>
      </c>
      <c r="K39" s="39">
        <v>1</v>
      </c>
      <c r="L39" s="85"/>
      <c r="N39" s="81"/>
      <c r="Z39" s="31"/>
      <c r="AA39" s="54">
        <f t="shared" ref="AA39:AA42" si="17">N39</f>
        <v>0</v>
      </c>
      <c r="AH39" s="64">
        <f t="shared" si="13"/>
        <v>6</v>
      </c>
      <c r="AJ39" t="str">
        <f t="shared" si="3"/>
        <v/>
      </c>
      <c r="AK39" t="str">
        <f t="shared" si="4"/>
        <v/>
      </c>
      <c r="AL39">
        <f>AA39</f>
        <v>0</v>
      </c>
      <c r="AM39" t="str">
        <f t="shared" si="5"/>
        <v/>
      </c>
      <c r="AN39" t="str">
        <f t="shared" si="6"/>
        <v/>
      </c>
      <c r="AO39" s="64">
        <f t="shared" si="14"/>
        <v>6</v>
      </c>
      <c r="AQ39" t="str">
        <f t="shared" si="7"/>
        <v/>
      </c>
      <c r="AR39" t="str">
        <f t="shared" si="8"/>
        <v/>
      </c>
      <c r="AS39">
        <f>AA39</f>
        <v>0</v>
      </c>
      <c r="AT39" t="str">
        <f t="shared" si="9"/>
        <v/>
      </c>
      <c r="AU39" t="str">
        <f t="shared" si="15"/>
        <v/>
      </c>
    </row>
    <row r="40" spans="1:47" ht="20" x14ac:dyDescent="0.35">
      <c r="A40" s="13" t="s">
        <v>11</v>
      </c>
      <c r="B40" s="70" t="s">
        <v>124</v>
      </c>
      <c r="C40" s="14" t="s">
        <v>21</v>
      </c>
      <c r="D40" s="12"/>
      <c r="E40" s="6"/>
      <c r="F40" s="12"/>
      <c r="G40" s="15"/>
      <c r="H40" s="15"/>
      <c r="I40" s="12"/>
      <c r="J40" s="15"/>
      <c r="K40" s="39"/>
      <c r="L40" s="85"/>
      <c r="N40" s="81"/>
      <c r="Z40" s="31"/>
      <c r="AA40" s="54">
        <f t="shared" si="17"/>
        <v>0</v>
      </c>
      <c r="AH40" s="64">
        <f t="shared" si="13"/>
        <v>6</v>
      </c>
      <c r="AJ40" t="str">
        <f t="shared" si="3"/>
        <v/>
      </c>
      <c r="AK40" t="str">
        <f t="shared" si="4"/>
        <v/>
      </c>
      <c r="AL40">
        <f>AA40</f>
        <v>0</v>
      </c>
      <c r="AM40" t="str">
        <f t="shared" si="5"/>
        <v/>
      </c>
      <c r="AN40" t="str">
        <f t="shared" si="6"/>
        <v/>
      </c>
      <c r="AO40" s="64">
        <f t="shared" si="14"/>
        <v>6</v>
      </c>
      <c r="AQ40" t="str">
        <f t="shared" si="7"/>
        <v/>
      </c>
      <c r="AR40" t="str">
        <f t="shared" si="8"/>
        <v/>
      </c>
      <c r="AS40">
        <f>AA40</f>
        <v>0</v>
      </c>
      <c r="AT40" t="str">
        <f t="shared" si="9"/>
        <v/>
      </c>
      <c r="AU40" t="str">
        <f t="shared" si="15"/>
        <v/>
      </c>
    </row>
    <row r="41" spans="1:47" ht="20" x14ac:dyDescent="0.35">
      <c r="A41" s="13" t="s">
        <v>32</v>
      </c>
      <c r="B41" s="13" t="s">
        <v>32</v>
      </c>
      <c r="C41" s="14" t="s">
        <v>39</v>
      </c>
      <c r="D41" s="12"/>
      <c r="E41" s="6"/>
      <c r="F41" s="12"/>
      <c r="G41" s="6" t="s">
        <v>32</v>
      </c>
      <c r="H41" s="15">
        <v>1</v>
      </c>
      <c r="I41" s="12"/>
      <c r="J41" s="6" t="s">
        <v>32</v>
      </c>
      <c r="K41" s="38" t="s">
        <v>32</v>
      </c>
      <c r="L41" s="77"/>
      <c r="Z41" s="31"/>
      <c r="AA41" s="54">
        <f t="shared" si="17"/>
        <v>0</v>
      </c>
      <c r="AH41" s="64">
        <f t="shared" si="13"/>
        <v>6</v>
      </c>
      <c r="AJ41" t="str">
        <f t="shared" si="3"/>
        <v/>
      </c>
      <c r="AK41" t="str">
        <f t="shared" si="4"/>
        <v/>
      </c>
      <c r="AL41">
        <f>AA41</f>
        <v>0</v>
      </c>
      <c r="AM41" t="str">
        <f t="shared" si="5"/>
        <v/>
      </c>
      <c r="AN41" t="str">
        <f t="shared" si="6"/>
        <v/>
      </c>
      <c r="AO41" s="64">
        <f t="shared" si="14"/>
        <v>6</v>
      </c>
      <c r="AQ41" t="str">
        <f t="shared" si="7"/>
        <v/>
      </c>
      <c r="AR41" t="str">
        <f t="shared" si="8"/>
        <v/>
      </c>
      <c r="AS41">
        <f>AA41</f>
        <v>0</v>
      </c>
      <c r="AT41" t="str">
        <f t="shared" si="9"/>
        <v/>
      </c>
      <c r="AU41" t="str">
        <f t="shared" si="15"/>
        <v/>
      </c>
    </row>
    <row r="42" spans="1:47" ht="30.5" thickBot="1" x14ac:dyDescent="0.4">
      <c r="A42" s="13" t="s">
        <v>22</v>
      </c>
      <c r="B42" s="70" t="s">
        <v>125</v>
      </c>
      <c r="C42" s="14" t="s">
        <v>45</v>
      </c>
      <c r="D42" s="12"/>
      <c r="E42" s="6"/>
      <c r="F42" s="12"/>
      <c r="G42" s="15">
        <v>1</v>
      </c>
      <c r="H42" s="15"/>
      <c r="I42" s="12"/>
      <c r="J42" s="15">
        <v>1</v>
      </c>
      <c r="K42" s="39">
        <v>1</v>
      </c>
      <c r="L42" s="86"/>
      <c r="N42" s="81"/>
      <c r="Z42" s="31"/>
      <c r="AA42" s="54">
        <f t="shared" si="17"/>
        <v>0</v>
      </c>
      <c r="AH42" s="64">
        <f t="shared" si="13"/>
        <v>6</v>
      </c>
      <c r="AJ42" t="str">
        <f t="shared" si="3"/>
        <v/>
      </c>
      <c r="AK42" t="str">
        <f t="shared" si="4"/>
        <v/>
      </c>
      <c r="AL42">
        <f>AA42</f>
        <v>0</v>
      </c>
      <c r="AM42" t="str">
        <f t="shared" si="5"/>
        <v/>
      </c>
      <c r="AN42" t="str">
        <f t="shared" si="6"/>
        <v/>
      </c>
      <c r="AO42" s="64">
        <f t="shared" si="14"/>
        <v>6</v>
      </c>
      <c r="AQ42" t="str">
        <f t="shared" si="7"/>
        <v/>
      </c>
      <c r="AR42" t="str">
        <f t="shared" si="8"/>
        <v/>
      </c>
      <c r="AS42">
        <f>AA42</f>
        <v>0</v>
      </c>
      <c r="AT42" t="str">
        <f t="shared" si="9"/>
        <v/>
      </c>
      <c r="AU42" t="str">
        <f t="shared" si="15"/>
        <v/>
      </c>
    </row>
    <row r="43" spans="1:47" x14ac:dyDescent="0.35">
      <c r="AH43" s="64">
        <f>AH42+1</f>
        <v>7</v>
      </c>
      <c r="AO43" s="64">
        <f>AO42+1</f>
        <v>7</v>
      </c>
    </row>
    <row r="44" spans="1:47" x14ac:dyDescent="0.35">
      <c r="AH44" s="64">
        <f>AH43+1</f>
        <v>8</v>
      </c>
      <c r="AK44" s="31" t="s">
        <v>101</v>
      </c>
      <c r="AN44">
        <f>SUM(AN8:AN43)</f>
        <v>0</v>
      </c>
      <c r="AO44" s="64">
        <f>AO43+1</f>
        <v>8</v>
      </c>
      <c r="AR44" s="31" t="s">
        <v>101</v>
      </c>
      <c r="AU44">
        <f>SUM(AU8:AU43)</f>
        <v>0</v>
      </c>
    </row>
  </sheetData>
  <sheetProtection sheet="1" objects="1" scenarios="1" selectLockedCells="1"/>
  <mergeCells count="18">
    <mergeCell ref="U1:Y1"/>
    <mergeCell ref="N1:T1"/>
    <mergeCell ref="Z1:AA1"/>
    <mergeCell ref="N2:AA2"/>
    <mergeCell ref="A1:L1"/>
    <mergeCell ref="A2:L2"/>
    <mergeCell ref="AP2:AU2"/>
    <mergeCell ref="D10:K10"/>
    <mergeCell ref="D12:F12"/>
    <mergeCell ref="H12:K12"/>
    <mergeCell ref="AC2:AG2"/>
    <mergeCell ref="AI2:AN2"/>
    <mergeCell ref="D11:K11"/>
    <mergeCell ref="D8:K8"/>
    <mergeCell ref="D9:K9"/>
    <mergeCell ref="F4:F6"/>
    <mergeCell ref="I4:I6"/>
    <mergeCell ref="D4:D6"/>
  </mergeCells>
  <dataValidations count="1">
    <dataValidation type="list" allowBlank="1" showInputMessage="1" showErrorMessage="1" sqref="N15:N17 N8:N12 N19" xr:uid="{8104EE99-52AF-44CF-AC07-9D435C5AF13F}">
      <formula1>"Yes,No"</formula1>
    </dataValidation>
  </dataValidations>
  <hyperlinks>
    <hyperlink ref="N1" r:id="rId1" xr:uid="{E9B0BDC0-AF55-44D3-BE71-281CCFB24009}"/>
    <hyperlink ref="B8" r:id="rId2" xr:uid="{EA247C1D-C284-4FF6-A461-7FC4D2FCB462}"/>
    <hyperlink ref="B9" r:id="rId3" xr:uid="{2C99DE20-FA81-4DBA-82DC-0B07D1D20BE1}"/>
    <hyperlink ref="B10" r:id="rId4" xr:uid="{5AD3CA7A-BD4B-460F-A532-D9F6417BB0F6}"/>
    <hyperlink ref="B11" r:id="rId5" xr:uid="{6C5479BA-5E86-46C1-ADDF-AB1D1A60A97C}"/>
    <hyperlink ref="B12" r:id="rId6" xr:uid="{68F9CAB3-B695-46D2-9348-7E3C4A249F34}"/>
    <hyperlink ref="B15" r:id="rId7" xr:uid="{C7E2768E-BD92-4AB9-A661-CEEF6F7D8D54}"/>
    <hyperlink ref="B23" r:id="rId8" xr:uid="{169E1238-382A-4470-9DD9-E3A8A7AF889B}"/>
    <hyperlink ref="B16" r:id="rId9" xr:uid="{D7D36898-E6BF-4182-8E7E-988C028CC1C1}"/>
    <hyperlink ref="B19" r:id="rId10" xr:uid="{E815B6CD-F4D7-4C12-98E0-B42EABFCB6E9}"/>
    <hyperlink ref="B32" r:id="rId11" xr:uid="{BBDE3E81-91B5-4725-ACA3-5B0079D5815D}"/>
    <hyperlink ref="B30" r:id="rId12" xr:uid="{B493891A-DF86-4B45-8EC8-4BF35E2434B9}"/>
    <hyperlink ref="B27" r:id="rId13" xr:uid="{B3C3015B-0350-4E13-A51B-FB0C8697D7A3}"/>
    <hyperlink ref="B25" r:id="rId14" xr:uid="{286EB4D3-DED8-4A7E-A2E8-1190B0422627}"/>
    <hyperlink ref="B22" r:id="rId15" xr:uid="{176DE2D8-DF04-4649-84D4-79747B856BCB}"/>
    <hyperlink ref="B35" r:id="rId16" xr:uid="{0C6223AB-AB48-42D0-B0D1-B6E396743F35}"/>
    <hyperlink ref="B36" r:id="rId17" xr:uid="{695757C3-2C21-45FB-B114-439ABE3A3FA2}"/>
    <hyperlink ref="B17" r:id="rId18" xr:uid="{53F8C9D3-E0EE-4CAC-B86B-FC15B2169ECC}"/>
    <hyperlink ref="B38" r:id="rId19" xr:uid="{742B01B6-177C-4B0C-ADDB-628E785D5241}"/>
    <hyperlink ref="B39" r:id="rId20" xr:uid="{8617DCE5-AF5C-4903-A530-C998C615A3C4}"/>
    <hyperlink ref="B40" r:id="rId21" xr:uid="{89683404-D107-4FFA-87FB-7E041B672CC2}"/>
    <hyperlink ref="B42" r:id="rId22" xr:uid="{27916D91-3ABC-42A2-978E-833AC3ADA28B}"/>
  </hyperlinks>
  <pageMargins left="0.7" right="0.7" top="0.75" bottom="0.75" header="0.3" footer="0.3"/>
  <pageSetup orientation="portrait" r:id="rId23"/>
  <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8D80B-B44A-4F6C-88E4-5B414219ECED}">
  <sheetPr>
    <pageSetUpPr fitToPage="1"/>
  </sheetPr>
  <dimension ref="A1:F40"/>
  <sheetViews>
    <sheetView workbookViewId="0">
      <selection activeCell="K27" sqref="K27"/>
    </sheetView>
  </sheetViews>
  <sheetFormatPr defaultRowHeight="14.5" x14ac:dyDescent="0.35"/>
  <cols>
    <col min="2" max="2" width="17.26953125" customWidth="1"/>
    <col min="3" max="3" width="63.7265625" customWidth="1"/>
  </cols>
  <sheetData>
    <row r="1" spans="1:6" x14ac:dyDescent="0.35">
      <c r="A1" s="101" t="str">
        <f>IFERROR(IF(VLOOKUP(ROW(),calculation!$AH:$AN,2,0)="","",VLOOKUP(ROW(),calculation!$AH:$AN,2,0)),"")</f>
        <v>Your Project - WITH CAPSULES</v>
      </c>
      <c r="B1" s="102"/>
      <c r="C1" s="102"/>
      <c r="D1" s="102"/>
      <c r="E1" s="102"/>
      <c r="F1" s="103"/>
    </row>
    <row r="2" spans="1:6" ht="29" x14ac:dyDescent="0.35">
      <c r="A2" s="72" t="str">
        <f>IFERROR(IF(VLOOKUP(ROW(),calculation!$AH:$AN,2,0)="","",VLOOKUP(ROW(),calculation!$AH:$AN,2,0)),"")</f>
        <v>Number of tests</v>
      </c>
      <c r="B2" s="72" t="str">
        <f>IFERROR(IF(VLOOKUP(ROW(),calculation!$AH:$AN,3,0)="","",VLOOKUP(ROW(),calculation!$AH:$AN,3,0)),"")</f>
        <v/>
      </c>
      <c r="C2" s="72" t="str">
        <f>IFERROR(IF(VLOOKUP(ROW(),calculation!$AH:$AN,4,0)="","",VLOOKUP(ROW(),calculation!$AH:$AN,4,0)),"")</f>
        <v/>
      </c>
      <c r="D2" s="72" t="str">
        <f>IFERROR(IF(VLOOKUP(ROW(),calculation!$AH:$AN,5,0)="","",VLOOKUP(ROW(),calculation!$AH:$AN,5,0)),"")</f>
        <v/>
      </c>
      <c r="E2" s="72" t="str">
        <f>IFERROR(IF(VLOOKUP(ROW(),calculation!$AH:$AN,6,0)="","",VLOOKUP(ROW(),calculation!$AH:$AN,6,0)),"")</f>
        <v/>
      </c>
      <c r="F2" s="72" t="str">
        <f>IFERROR(IF(VLOOKUP(ROW(),calculation!$AH:$AN,7,0)="","",VLOOKUP(ROW(),calculation!$AH:$AN,7,0)),"")</f>
        <v/>
      </c>
    </row>
    <row r="3" spans="1:6" x14ac:dyDescent="0.35">
      <c r="A3" s="71" t="str">
        <f>IFERROR(IF(VLOOKUP(ROW(),calculation!$AH:$AN,2,0)="","",VLOOKUP(ROW(),calculation!$AH:$AN,2,0)),"")</f>
        <v/>
      </c>
      <c r="B3" s="71" t="str">
        <f>IFERROR(IF(VLOOKUP(ROW(),calculation!$AH:$AN,3,0)="","",VLOOKUP(ROW(),calculation!$AH:$AN,3,0)),"")</f>
        <v>SMOKE tests</v>
      </c>
      <c r="C3" s="71">
        <f>IFERROR(IF(VLOOKUP(ROW(),calculation!$AH:$AN,4,0)="","",VLOOKUP(ROW(),calculation!$AH:$AN,4,0)),"")</f>
        <v>0</v>
      </c>
      <c r="D3" s="71" t="str">
        <f>IFERROR(IF(VLOOKUP(ROW(),calculation!$AH:$AN,5,0)="","",VLOOKUP(ROW(),calculation!$AH:$AN,5,0)),"")</f>
        <v/>
      </c>
      <c r="E3" s="71" t="str">
        <f>IFERROR(IF(VLOOKUP(ROW(),calculation!$AH:$AN,6,0)="","",VLOOKUP(ROW(),calculation!$AH:$AN,6,0)),"")</f>
        <v/>
      </c>
      <c r="F3" s="71" t="str">
        <f>IFERROR(IF(VLOOKUP(ROW(),calculation!$AH:$AN,7,0)="","",VLOOKUP(ROW(),calculation!$AH:$AN,7,0)),"")</f>
        <v/>
      </c>
    </row>
    <row r="4" spans="1:6" x14ac:dyDescent="0.35">
      <c r="A4" s="71" t="str">
        <f>IFERROR(IF(VLOOKUP(ROW(),calculation!$AH:$AN,2,0)="","",VLOOKUP(ROW(),calculation!$AH:$AN,2,0)),"")</f>
        <v/>
      </c>
      <c r="B4" s="71" t="str">
        <f>IFERROR(IF(VLOOKUP(ROW(),calculation!$AH:$AN,3,0)="","",VLOOKUP(ROW(),calculation!$AH:$AN,3,0)),"")</f>
        <v>CO tests</v>
      </c>
      <c r="C4" s="71">
        <f>IFERROR(IF(VLOOKUP(ROW(),calculation!$AH:$AN,4,0)="","",VLOOKUP(ROW(),calculation!$AH:$AN,4,0)),"")</f>
        <v>0</v>
      </c>
      <c r="D4" s="71" t="str">
        <f>IFERROR(IF(VLOOKUP(ROW(),calculation!$AH:$AN,5,0)="","",VLOOKUP(ROW(),calculation!$AH:$AN,5,0)),"")</f>
        <v/>
      </c>
      <c r="E4" s="71" t="str">
        <f>IFERROR(IF(VLOOKUP(ROW(),calculation!$AH:$AN,6,0)="","",VLOOKUP(ROW(),calculation!$AH:$AN,6,0)),"")</f>
        <v/>
      </c>
      <c r="F4" s="71" t="str">
        <f>IFERROR(IF(VLOOKUP(ROW(),calculation!$AH:$AN,7,0)="","",VLOOKUP(ROW(),calculation!$AH:$AN,7,0)),"")</f>
        <v/>
      </c>
    </row>
    <row r="5" spans="1:6" x14ac:dyDescent="0.35">
      <c r="A5" s="74" t="str">
        <f>IFERROR(IF(VLOOKUP(ROW(),calculation!$AH:$AN,2,0)="","",VLOOKUP(ROW(),calculation!$AH:$AN,2,0)),"")</f>
        <v/>
      </c>
      <c r="B5" s="74" t="str">
        <f>IFERROR(IF(VLOOKUP(ROW(),calculation!$AH:$AN,3,0)="","",VLOOKUP(ROW(),calculation!$AH:$AN,3,0)),"")</f>
        <v>HEAT tests</v>
      </c>
      <c r="C5" s="74">
        <f>IFERROR(IF(VLOOKUP(ROW(),calculation!$AH:$AN,4,0)="","",VLOOKUP(ROW(),calculation!$AH:$AN,4,0)),"")</f>
        <v>0</v>
      </c>
      <c r="D5" s="71" t="str">
        <f>IFERROR(IF(VLOOKUP(ROW(),calculation!$AH:$AN,5,0)="","",VLOOKUP(ROW(),calculation!$AH:$AN,5,0)),"")</f>
        <v/>
      </c>
      <c r="E5" s="71" t="str">
        <f>IFERROR(IF(VLOOKUP(ROW(),calculation!$AH:$AN,6,0)="","",VLOOKUP(ROW(),calculation!$AH:$AN,6,0)),"")</f>
        <v/>
      </c>
      <c r="F5" s="71" t="str">
        <f>IFERROR(IF(VLOOKUP(ROW(),calculation!$AH:$AN,7,0)="","",VLOOKUP(ROW(),calculation!$AH:$AN,7,0)),"")</f>
        <v/>
      </c>
    </row>
    <row r="6" spans="1:6" x14ac:dyDescent="0.35">
      <c r="A6" s="73" t="str">
        <f>IFERROR(IF(VLOOKUP(ROW(),calculation!$AH:$AN,2,0)="","",VLOOKUP(ROW(),calculation!$AH:$AN,2,0)),"")</f>
        <v>BOQ</v>
      </c>
      <c r="B6" s="73" t="str">
        <f>IFERROR(IF(VLOOKUP(ROW(),calculation!$AH:$AN,3,0)="","",VLOOKUP(ROW(),calculation!$AH:$AN,3,0)),"")</f>
        <v>SKU</v>
      </c>
      <c r="C6" s="73" t="str">
        <f>IFERROR(IF(VLOOKUP(ROW(),calculation!$AH:$AN,4,0)="","",VLOOKUP(ROW(),calculation!$AH:$AN,4,0)),"")</f>
        <v>Description</v>
      </c>
      <c r="D6" s="73" t="str">
        <f>IFERROR(IF(VLOOKUP(ROW(),calculation!$AH:$AN,5,0)="","",VLOOKUP(ROW(),calculation!$AH:$AN,5,0)),"")</f>
        <v>Qty</v>
      </c>
      <c r="E6" s="73" t="str">
        <f>IFERROR(IF(VLOOKUP(ROW(),calculation!$AH:$AN,6,0)="","",VLOOKUP(ROW(),calculation!$AH:$AN,6,0)),"")</f>
        <v>UP</v>
      </c>
      <c r="F6" s="73" t="str">
        <f>IFERROR(IF(VLOOKUP(ROW(),calculation!$AH:$AN,7,0)="","",VLOOKUP(ROW(),calculation!$AH:$AN,7,0)),"")</f>
        <v>Total</v>
      </c>
    </row>
    <row r="7" spans="1:6" x14ac:dyDescent="0.35">
      <c r="A7" s="71" t="str">
        <f>IFERROR(IF(VLOOKUP(ROW(),calculation!$AH:$AN,2,0)="","",VLOOKUP(ROW(),calculation!$AH:$AN,2,0)),"")</f>
        <v/>
      </c>
      <c r="B7" s="71" t="str">
        <f>IFERROR(IF(VLOOKUP(ROW(),calculation!$AH:$AN,3,0)="","",VLOOKUP(ROW(),calculation!$AH:$AN,3,0)),"")</f>
        <v/>
      </c>
      <c r="C7" s="71" t="str">
        <f>IFERROR(IF(VLOOKUP(ROW(),calculation!$AH:$AN,4,0)="","",VLOOKUP(ROW(),calculation!$AH:$AN,4,0)),"")</f>
        <v/>
      </c>
      <c r="D7" s="71" t="str">
        <f>IFERROR(IF(VLOOKUP(ROW(),calculation!$AH:$AN,5,0)="","",VLOOKUP(ROW(),calculation!$AH:$AN,5,0)),"")</f>
        <v/>
      </c>
      <c r="E7" s="71" t="str">
        <f>IFERROR(IF(VLOOKUP(ROW(),calculation!$AH:$AN,6,0)="","",VLOOKUP(ROW(),calculation!$AH:$AN,6,0)),"")</f>
        <v/>
      </c>
      <c r="F7" s="71" t="str">
        <f>IFERROR(IF(VLOOKUP(ROW(),calculation!$AH:$AN,7,0)="","",VLOOKUP(ROW(),calculation!$AH:$AN,7,0)),"")</f>
        <v/>
      </c>
    </row>
    <row r="8" spans="1:6" x14ac:dyDescent="0.35">
      <c r="A8" s="71" t="str">
        <f>IFERROR(IF(VLOOKUP(ROW(),calculation!$AH:$AN,2,0)="","",VLOOKUP(ROW(),calculation!$AH:$AN,2,0)),"")</f>
        <v/>
      </c>
      <c r="B8" s="71" t="str">
        <f>IFERROR(IF(VLOOKUP(ROW(),calculation!$AH:$AN,3,0)="","",VLOOKUP(ROW(),calculation!$AH:$AN,3,0)),"")</f>
        <v/>
      </c>
      <c r="C8" s="71" t="str">
        <f>IFERROR(IF(VLOOKUP(ROW(),calculation!$AH:$AN,4,0)="","",VLOOKUP(ROW(),calculation!$AH:$AN,4,0)),"")</f>
        <v>Total price</v>
      </c>
      <c r="D8" s="71" t="str">
        <f>IFERROR(IF(VLOOKUP(ROW(),calculation!$AH:$AN,5,0)="","",VLOOKUP(ROW(),calculation!$AH:$AN,5,0)),"")</f>
        <v/>
      </c>
      <c r="E8" s="71" t="str">
        <f>IFERROR(IF(VLOOKUP(ROW(),calculation!$AH:$AN,6,0)="","",VLOOKUP(ROW(),calculation!$AH:$AN,6,0)),"")</f>
        <v/>
      </c>
      <c r="F8" s="71">
        <f>IFERROR(IF(VLOOKUP(ROW(),calculation!$AH:$AN,7,0)="","",VLOOKUP(ROW(),calculation!$AH:$AN,7,0)),"")</f>
        <v>0</v>
      </c>
    </row>
    <row r="9" spans="1:6" x14ac:dyDescent="0.35">
      <c r="A9" s="71" t="str">
        <f>IFERROR(IF(VLOOKUP(ROW(),calculation!$AH:$AN,2,0)="","",VLOOKUP(ROW(),calculation!$AH:$AN,2,0)),"")</f>
        <v/>
      </c>
      <c r="B9" s="71" t="str">
        <f>IFERROR(IF(VLOOKUP(ROW(),calculation!$AH:$AN,3,0)="","",VLOOKUP(ROW(),calculation!$AH:$AN,3,0)),"")</f>
        <v/>
      </c>
      <c r="C9" s="71" t="str">
        <f>IFERROR(IF(VLOOKUP(ROW(),calculation!$AH:$AN,4,0)="","",VLOOKUP(ROW(),calculation!$AH:$AN,4,0)),"")</f>
        <v/>
      </c>
      <c r="D9" s="71" t="str">
        <f>IFERROR(IF(VLOOKUP(ROW(),calculation!$AH:$AN,5,0)="","",VLOOKUP(ROW(),calculation!$AH:$AN,5,0)),"")</f>
        <v/>
      </c>
      <c r="E9" s="71" t="str">
        <f>IFERROR(IF(VLOOKUP(ROW(),calculation!$AH:$AN,6,0)="","",VLOOKUP(ROW(),calculation!$AH:$AN,6,0)),"")</f>
        <v/>
      </c>
      <c r="F9" s="71" t="str">
        <f>IFERROR(IF(VLOOKUP(ROW(),calculation!$AH:$AN,7,0)="","",VLOOKUP(ROW(),calculation!$AH:$AN,7,0)),"")</f>
        <v/>
      </c>
    </row>
    <row r="10" spans="1:6" x14ac:dyDescent="0.35">
      <c r="A10" s="71" t="str">
        <f>IFERROR(IF(VLOOKUP(ROW(),calculation!$AH:$AN,2,0)="","",VLOOKUP(ROW(),calculation!$AH:$AN,2,0)),"")</f>
        <v/>
      </c>
      <c r="B10" s="71" t="str">
        <f>IFERROR(IF(VLOOKUP(ROW(),calculation!$AH:$AN,3,0)="","",VLOOKUP(ROW(),calculation!$AH:$AN,3,0)),"")</f>
        <v/>
      </c>
      <c r="C10" s="71" t="str">
        <f>IFERROR(IF(VLOOKUP(ROW(),calculation!$AH:$AN,4,0)="","",VLOOKUP(ROW(),calculation!$AH:$AN,4,0)),"")</f>
        <v/>
      </c>
      <c r="D10" s="71" t="str">
        <f>IFERROR(IF(VLOOKUP(ROW(),calculation!$AH:$AN,5,0)="","",VLOOKUP(ROW(),calculation!$AH:$AN,5,0)),"")</f>
        <v/>
      </c>
      <c r="E10" s="71" t="str">
        <f>IFERROR(IF(VLOOKUP(ROW(),calculation!$AH:$AN,6,0)="","",VLOOKUP(ROW(),calculation!$AH:$AN,6,0)),"")</f>
        <v/>
      </c>
      <c r="F10" s="71" t="str">
        <f>IFERROR(IF(VLOOKUP(ROW(),calculation!$AH:$AN,7,0)="","",VLOOKUP(ROW(),calculation!$AH:$AN,7,0)),"")</f>
        <v/>
      </c>
    </row>
    <row r="11" spans="1:6" x14ac:dyDescent="0.35">
      <c r="A11" s="71" t="str">
        <f>IFERROR(IF(VLOOKUP(ROW(),calculation!$AH:$AN,2,0)="","",VLOOKUP(ROW(),calculation!$AH:$AN,2,0)),"")</f>
        <v/>
      </c>
      <c r="B11" s="71" t="str">
        <f>IFERROR(IF(VLOOKUP(ROW(),calculation!$AH:$AN,3,0)="","",VLOOKUP(ROW(),calculation!$AH:$AN,3,0)),"")</f>
        <v/>
      </c>
      <c r="C11" s="71" t="str">
        <f>IFERROR(IF(VLOOKUP(ROW(),calculation!$AH:$AN,4,0)="","",VLOOKUP(ROW(),calculation!$AH:$AN,4,0)),"")</f>
        <v/>
      </c>
      <c r="D11" s="71" t="str">
        <f>IFERROR(IF(VLOOKUP(ROW(),calculation!$AH:$AN,5,0)="","",VLOOKUP(ROW(),calculation!$AH:$AN,5,0)),"")</f>
        <v/>
      </c>
      <c r="E11" s="71" t="str">
        <f>IFERROR(IF(VLOOKUP(ROW(),calculation!$AH:$AN,6,0)="","",VLOOKUP(ROW(),calculation!$AH:$AN,6,0)),"")</f>
        <v/>
      </c>
      <c r="F11" s="71" t="str">
        <f>IFERROR(IF(VLOOKUP(ROW(),calculation!$AH:$AN,7,0)="","",VLOOKUP(ROW(),calculation!$AH:$AN,7,0)),"")</f>
        <v/>
      </c>
    </row>
    <row r="12" spans="1:6" x14ac:dyDescent="0.35">
      <c r="A12" s="76" t="str">
        <f>IFERROR(IF(VLOOKUP(ROW(),calculation!$AH:$AN,2,0)="","",VLOOKUP(ROW(),calculation!$AH:$AN,2,0)),"")</f>
        <v/>
      </c>
      <c r="B12" s="76" t="str">
        <f>IFERROR(IF(VLOOKUP(ROW(),calculation!$AH:$AN,3,0)="","",VLOOKUP(ROW(),calculation!$AH:$AN,3,0)),"")</f>
        <v/>
      </c>
      <c r="C12" s="76" t="str">
        <f>IFERROR(IF(VLOOKUP(ROW(),calculation!$AH:$AN,4,0)="","",VLOOKUP(ROW(),calculation!$AH:$AN,4,0)),"")</f>
        <v/>
      </c>
      <c r="D12" s="76" t="str">
        <f>IFERROR(IF(VLOOKUP(ROW(),calculation!$AH:$AN,5,0)="","",VLOOKUP(ROW(),calculation!$AH:$AN,5,0)),"")</f>
        <v/>
      </c>
      <c r="E12" s="76" t="str">
        <f>IFERROR(IF(VLOOKUP(ROW(),calculation!$AH:$AN,6,0)="","",VLOOKUP(ROW(),calculation!$AH:$AN,6,0)),"")</f>
        <v/>
      </c>
      <c r="F12" s="76" t="str">
        <f>IFERROR(IF(VLOOKUP(ROW(),calculation!$AH:$AN,7,0)="","",VLOOKUP(ROW(),calculation!$AH:$AN,7,0)),"")</f>
        <v/>
      </c>
    </row>
    <row r="13" spans="1:6" x14ac:dyDescent="0.35">
      <c r="A13" s="76" t="str">
        <f>IFERROR(IF(VLOOKUP(ROW(),calculation!$AH:$AN,2,0)="","",VLOOKUP(ROW(),calculation!$AH:$AN,2,0)),"")</f>
        <v/>
      </c>
      <c r="B13" s="76" t="str">
        <f>IFERROR(IF(VLOOKUP(ROW(),calculation!$AH:$AN,3,0)="","",VLOOKUP(ROW(),calculation!$AH:$AN,3,0)),"")</f>
        <v/>
      </c>
      <c r="C13" s="76" t="str">
        <f>IFERROR(IF(VLOOKUP(ROW(),calculation!$AH:$AN,4,0)="","",VLOOKUP(ROW(),calculation!$AH:$AN,4,0)),"")</f>
        <v/>
      </c>
      <c r="D13" s="76" t="str">
        <f>IFERROR(IF(VLOOKUP(ROW(),calculation!$AH:$AN,5,0)="","",VLOOKUP(ROW(),calculation!$AH:$AN,5,0)),"")</f>
        <v/>
      </c>
      <c r="E13" s="76" t="str">
        <f>IFERROR(IF(VLOOKUP(ROW(),calculation!$AH:$AN,6,0)="","",VLOOKUP(ROW(),calculation!$AH:$AN,6,0)),"")</f>
        <v/>
      </c>
      <c r="F13" s="76" t="str">
        <f>IFERROR(IF(VLOOKUP(ROW(),calculation!$AH:$AN,7,0)="","",VLOOKUP(ROW(),calculation!$AH:$AN,7,0)),"")</f>
        <v/>
      </c>
    </row>
    <row r="14" spans="1:6" x14ac:dyDescent="0.35">
      <c r="A14" s="76" t="str">
        <f>IFERROR(IF(VLOOKUP(ROW(),calculation!$AH:$AN,2,0)="","",VLOOKUP(ROW(),calculation!$AH:$AN,2,0)),"")</f>
        <v/>
      </c>
      <c r="B14" s="76" t="str">
        <f>IFERROR(IF(VLOOKUP(ROW(),calculation!$AH:$AN,3,0)="","",VLOOKUP(ROW(),calculation!$AH:$AN,3,0)),"")</f>
        <v/>
      </c>
      <c r="C14" s="76" t="str">
        <f>IFERROR(IF(VLOOKUP(ROW(),calculation!$AH:$AN,4,0)="","",VLOOKUP(ROW(),calculation!$AH:$AN,4,0)),"")</f>
        <v/>
      </c>
      <c r="D14" s="76" t="str">
        <f>IFERROR(IF(VLOOKUP(ROW(),calculation!$AH:$AN,5,0)="","",VLOOKUP(ROW(),calculation!$AH:$AN,5,0)),"")</f>
        <v/>
      </c>
      <c r="E14" s="76" t="str">
        <f>IFERROR(IF(VLOOKUP(ROW(),calculation!$AH:$AN,6,0)="","",VLOOKUP(ROW(),calculation!$AH:$AN,6,0)),"")</f>
        <v/>
      </c>
      <c r="F14" s="76" t="str">
        <f>IFERROR(IF(VLOOKUP(ROW(),calculation!$AH:$AN,7,0)="","",VLOOKUP(ROW(),calculation!$AH:$AN,7,0)),"")</f>
        <v/>
      </c>
    </row>
    <row r="15" spans="1:6" x14ac:dyDescent="0.35">
      <c r="A15" s="76" t="str">
        <f>IFERROR(IF(VLOOKUP(ROW(),calculation!$AH:$AN,2,0)="","",VLOOKUP(ROW(),calculation!$AH:$AN,2,0)),"")</f>
        <v/>
      </c>
      <c r="B15" s="76" t="str">
        <f>IFERROR(IF(VLOOKUP(ROW(),calculation!$AH:$AN,3,0)="","",VLOOKUP(ROW(),calculation!$AH:$AN,3,0)),"")</f>
        <v/>
      </c>
      <c r="C15" s="76" t="str">
        <f>IFERROR(IF(VLOOKUP(ROW(),calculation!$AH:$AN,4,0)="","",VLOOKUP(ROW(),calculation!$AH:$AN,4,0)),"")</f>
        <v/>
      </c>
      <c r="D15" s="76" t="str">
        <f>IFERROR(IF(VLOOKUP(ROW(),calculation!$AH:$AN,5,0)="","",VLOOKUP(ROW(),calculation!$AH:$AN,5,0)),"")</f>
        <v/>
      </c>
      <c r="E15" s="76" t="str">
        <f>IFERROR(IF(VLOOKUP(ROW(),calculation!$AH:$AN,6,0)="","",VLOOKUP(ROW(),calculation!$AH:$AN,6,0)),"")</f>
        <v/>
      </c>
      <c r="F15" s="76" t="str">
        <f>IFERROR(IF(VLOOKUP(ROW(),calculation!$AH:$AN,7,0)="","",VLOOKUP(ROW(),calculation!$AH:$AN,7,0)),"")</f>
        <v/>
      </c>
    </row>
    <row r="16" spans="1:6" x14ac:dyDescent="0.35">
      <c r="A16" s="71" t="str">
        <f>IFERROR(IF(VLOOKUP(ROW(),calculation!$AH:$AN,2,0)="","",VLOOKUP(ROW(),calculation!$AH:$AN,2,0)),"")</f>
        <v/>
      </c>
      <c r="B16" s="71" t="str">
        <f>IFERROR(IF(VLOOKUP(ROW(),calculation!$AH:$AN,3,0)="","",VLOOKUP(ROW(),calculation!$AH:$AN,3,0)),"")</f>
        <v/>
      </c>
      <c r="C16" s="71" t="str">
        <f>IFERROR(IF(VLOOKUP(ROW(),calculation!$AH:$AN,4,0)="","",VLOOKUP(ROW(),calculation!$AH:$AN,4,0)),"")</f>
        <v/>
      </c>
      <c r="D16" s="71" t="str">
        <f>IFERROR(IF(VLOOKUP(ROW(),calculation!$AH:$AN,5,0)="","",VLOOKUP(ROW(),calculation!$AH:$AN,5,0)),"")</f>
        <v/>
      </c>
      <c r="E16" s="71" t="str">
        <f>IFERROR(IF(VLOOKUP(ROW(),calculation!$AH:$AN,6,0)="","",VLOOKUP(ROW(),calculation!$AH:$AN,6,0)),"")</f>
        <v/>
      </c>
      <c r="F16" s="71" t="str">
        <f>IFERROR(IF(VLOOKUP(ROW(),calculation!$AH:$AN,7,0)="","",VLOOKUP(ROW(),calculation!$AH:$AN,7,0)),"")</f>
        <v/>
      </c>
    </row>
    <row r="17" spans="1:6" x14ac:dyDescent="0.35">
      <c r="A17" s="71" t="str">
        <f>IFERROR(IF(VLOOKUP(ROW(),calculation!$AH:$AN,2,0)="","",VLOOKUP(ROW(),calculation!$AH:$AN,2,0)),"")</f>
        <v/>
      </c>
      <c r="B17" s="71" t="str">
        <f>IFERROR(IF(VLOOKUP(ROW(),calculation!$AH:$AN,3,0)="","",VLOOKUP(ROW(),calculation!$AH:$AN,3,0)),"")</f>
        <v/>
      </c>
      <c r="C17" s="71" t="str">
        <f>IFERROR(IF(VLOOKUP(ROW(),calculation!$AH:$AN,4,0)="","",VLOOKUP(ROW(),calculation!$AH:$AN,4,0)),"")</f>
        <v/>
      </c>
      <c r="D17" s="71" t="str">
        <f>IFERROR(IF(VLOOKUP(ROW(),calculation!$AH:$AN,5,0)="","",VLOOKUP(ROW(),calculation!$AH:$AN,5,0)),"")</f>
        <v/>
      </c>
      <c r="E17" s="71" t="str">
        <f>IFERROR(IF(VLOOKUP(ROW(),calculation!$AH:$AN,6,0)="","",VLOOKUP(ROW(),calculation!$AH:$AN,6,0)),"")</f>
        <v/>
      </c>
      <c r="F17" s="71" t="str">
        <f>IFERROR(IF(VLOOKUP(ROW(),calculation!$AH:$AN,7,0)="","",VLOOKUP(ROW(),calculation!$AH:$AN,7,0)),"")</f>
        <v/>
      </c>
    </row>
    <row r="18" spans="1:6" x14ac:dyDescent="0.35">
      <c r="A18" s="71" t="str">
        <f>IFERROR(IF(VLOOKUP(ROW(),calculation!$AH:$AN,2,0)="","",VLOOKUP(ROW(),calculation!$AH:$AN,2,0)),"")</f>
        <v/>
      </c>
      <c r="B18" s="71" t="str">
        <f>IFERROR(IF(VLOOKUP(ROW(),calculation!$AH:$AN,3,0)="","",VLOOKUP(ROW(),calculation!$AH:$AN,3,0)),"")</f>
        <v/>
      </c>
      <c r="C18" s="71" t="str">
        <f>IFERROR(IF(VLOOKUP(ROW(),calculation!$AH:$AN,4,0)="","",VLOOKUP(ROW(),calculation!$AH:$AN,4,0)),"")</f>
        <v/>
      </c>
      <c r="D18" s="71" t="str">
        <f>IFERROR(IF(VLOOKUP(ROW(),calculation!$AH:$AN,5,0)="","",VLOOKUP(ROW(),calculation!$AH:$AN,5,0)),"")</f>
        <v/>
      </c>
      <c r="E18" s="71" t="str">
        <f>IFERROR(IF(VLOOKUP(ROW(),calculation!$AH:$AN,6,0)="","",VLOOKUP(ROW(),calculation!$AH:$AN,6,0)),"")</f>
        <v/>
      </c>
      <c r="F18" s="71" t="str">
        <f>IFERROR(IF(VLOOKUP(ROW(),calculation!$AH:$AN,7,0)="","",VLOOKUP(ROW(),calculation!$AH:$AN,7,0)),"")</f>
        <v/>
      </c>
    </row>
    <row r="19" spans="1:6" x14ac:dyDescent="0.35">
      <c r="A19" s="71" t="str">
        <f>IFERROR(IF(VLOOKUP(ROW(),calculation!$AH:$AN,2,0)="","",VLOOKUP(ROW(),calculation!$AH:$AN,2,0)),"")</f>
        <v/>
      </c>
      <c r="B19" s="71" t="str">
        <f>IFERROR(IF(VLOOKUP(ROW(),calculation!$AH:$AN,3,0)="","",VLOOKUP(ROW(),calculation!$AH:$AN,3,0)),"")</f>
        <v/>
      </c>
      <c r="C19" s="71" t="str">
        <f>IFERROR(IF(VLOOKUP(ROW(),calculation!$AH:$AN,4,0)="","",VLOOKUP(ROW(),calculation!$AH:$AN,4,0)),"")</f>
        <v/>
      </c>
      <c r="D19" s="71" t="str">
        <f>IFERROR(IF(VLOOKUP(ROW(),calculation!$AH:$AN,5,0)="","",VLOOKUP(ROW(),calculation!$AH:$AN,5,0)),"")</f>
        <v/>
      </c>
      <c r="E19" s="71" t="str">
        <f>IFERROR(IF(VLOOKUP(ROW(),calculation!$AH:$AN,6,0)="","",VLOOKUP(ROW(),calculation!$AH:$AN,6,0)),"")</f>
        <v/>
      </c>
      <c r="F19" s="71" t="str">
        <f>IFERROR(IF(VLOOKUP(ROW(),calculation!$AH:$AN,7,0)="","",VLOOKUP(ROW(),calculation!$AH:$AN,7,0)),"")</f>
        <v/>
      </c>
    </row>
    <row r="20" spans="1:6" x14ac:dyDescent="0.35">
      <c r="A20" s="71" t="str">
        <f>IFERROR(IF(VLOOKUP(ROW(),calculation!$AH:$AN,2,0)="","",VLOOKUP(ROW(),calculation!$AH:$AN,2,0)),"")</f>
        <v/>
      </c>
      <c r="B20" s="71" t="str">
        <f>IFERROR(IF(VLOOKUP(ROW(),calculation!$AH:$AN,3,0)="","",VLOOKUP(ROW(),calculation!$AH:$AN,3,0)),"")</f>
        <v/>
      </c>
      <c r="C20" s="71" t="str">
        <f>IFERROR(IF(VLOOKUP(ROW(),calculation!$AH:$AN,4,0)="","",VLOOKUP(ROW(),calculation!$AH:$AN,4,0)),"")</f>
        <v/>
      </c>
      <c r="D20" s="71" t="str">
        <f>IFERROR(IF(VLOOKUP(ROW(),calculation!$AH:$AN,5,0)="","",VLOOKUP(ROW(),calculation!$AH:$AN,5,0)),"")</f>
        <v/>
      </c>
      <c r="E20" s="71" t="str">
        <f>IFERROR(IF(VLOOKUP(ROW(),calculation!$AH:$AN,6,0)="","",VLOOKUP(ROW(),calculation!$AH:$AN,6,0)),"")</f>
        <v/>
      </c>
      <c r="F20" s="71" t="str">
        <f>IFERROR(IF(VLOOKUP(ROW(),calculation!$AH:$AN,7,0)="","",VLOOKUP(ROW(),calculation!$AH:$AN,7,0)),"")</f>
        <v/>
      </c>
    </row>
    <row r="21" spans="1:6" x14ac:dyDescent="0.35">
      <c r="A21" s="71" t="str">
        <f>IFERROR(IF(VLOOKUP(ROW(),calculation!$AH:$AN,2,0)="","",VLOOKUP(ROW(),calculation!$AH:$AN,2,0)),"")</f>
        <v/>
      </c>
      <c r="B21" s="71" t="str">
        <f>IFERROR(IF(VLOOKUP(ROW(),calculation!$AH:$AN,3,0)="","",VLOOKUP(ROW(),calculation!$AH:$AN,3,0)),"")</f>
        <v/>
      </c>
      <c r="C21" s="71" t="str">
        <f>IFERROR(IF(VLOOKUP(ROW(),calculation!$AH:$AN,4,0)="","",VLOOKUP(ROW(),calculation!$AH:$AN,4,0)),"")</f>
        <v/>
      </c>
      <c r="D21" s="71" t="str">
        <f>IFERROR(IF(VLOOKUP(ROW(),calculation!$AH:$AN,5,0)="","",VLOOKUP(ROW(),calculation!$AH:$AN,5,0)),"")</f>
        <v/>
      </c>
      <c r="E21" s="71" t="str">
        <f>IFERROR(IF(VLOOKUP(ROW(),calculation!$AH:$AN,6,0)="","",VLOOKUP(ROW(),calculation!$AH:$AN,6,0)),"")</f>
        <v/>
      </c>
      <c r="F21" s="71" t="str">
        <f>IFERROR(IF(VLOOKUP(ROW(),calculation!$AH:$AN,7,0)="","",VLOOKUP(ROW(),calculation!$AH:$AN,7,0)),"")</f>
        <v/>
      </c>
    </row>
    <row r="22" spans="1:6" x14ac:dyDescent="0.35">
      <c r="A22" s="71" t="str">
        <f>IFERROR(IF(VLOOKUP(ROW(),calculation!$AH:$AN,2,0)="","",VLOOKUP(ROW(),calculation!$AH:$AN,2,0)),"")</f>
        <v/>
      </c>
      <c r="B22" s="71" t="str">
        <f>IFERROR(IF(VLOOKUP(ROW(),calculation!$AH:$AN,3,0)="","",VLOOKUP(ROW(),calculation!$AH:$AN,3,0)),"")</f>
        <v/>
      </c>
      <c r="C22" s="71" t="str">
        <f>IFERROR(IF(VLOOKUP(ROW(),calculation!$AH:$AN,4,0)="","",VLOOKUP(ROW(),calculation!$AH:$AN,4,0)),"")</f>
        <v/>
      </c>
      <c r="D22" s="71" t="str">
        <f>IFERROR(IF(VLOOKUP(ROW(),calculation!$AH:$AN,5,0)="","",VLOOKUP(ROW(),calculation!$AH:$AN,5,0)),"")</f>
        <v/>
      </c>
      <c r="E22" s="71" t="str">
        <f>IFERROR(IF(VLOOKUP(ROW(),calculation!$AH:$AN,6,0)="","",VLOOKUP(ROW(),calculation!$AH:$AN,6,0)),"")</f>
        <v/>
      </c>
      <c r="F22" s="71" t="str">
        <f>IFERROR(IF(VLOOKUP(ROW(),calculation!$AH:$AN,7,0)="","",VLOOKUP(ROW(),calculation!$AH:$AN,7,0)),"")</f>
        <v/>
      </c>
    </row>
    <row r="23" spans="1:6" x14ac:dyDescent="0.35">
      <c r="A23" s="71" t="str">
        <f>IFERROR(IF(VLOOKUP(ROW(),calculation!$AH:$AN,2,0)="","",VLOOKUP(ROW(),calculation!$AH:$AN,2,0)),"")</f>
        <v/>
      </c>
      <c r="B23" s="71" t="str">
        <f>IFERROR(IF(VLOOKUP(ROW(),calculation!$AH:$AN,3,0)="","",VLOOKUP(ROW(),calculation!$AH:$AN,3,0)),"")</f>
        <v/>
      </c>
      <c r="C23" s="71" t="str">
        <f>IFERROR(IF(VLOOKUP(ROW(),calculation!$AH:$AN,4,0)="","",VLOOKUP(ROW(),calculation!$AH:$AN,4,0)),"")</f>
        <v/>
      </c>
      <c r="D23" s="71" t="str">
        <f>IFERROR(IF(VLOOKUP(ROW(),calculation!$AH:$AN,5,0)="","",VLOOKUP(ROW(),calculation!$AH:$AN,5,0)),"")</f>
        <v/>
      </c>
      <c r="E23" s="71" t="str">
        <f>IFERROR(IF(VLOOKUP(ROW(),calculation!$AH:$AN,6,0)="","",VLOOKUP(ROW(),calculation!$AH:$AN,6,0)),"")</f>
        <v/>
      </c>
      <c r="F23" s="71" t="str">
        <f>IFERROR(IF(VLOOKUP(ROW(),calculation!$AH:$AN,7,0)="","",VLOOKUP(ROW(),calculation!$AH:$AN,7,0)),"")</f>
        <v/>
      </c>
    </row>
    <row r="24" spans="1:6" x14ac:dyDescent="0.35">
      <c r="A24" s="71" t="str">
        <f>IFERROR(IF(VLOOKUP(ROW(),calculation!$AH:$AN,2,0)="","",VLOOKUP(ROW(),calculation!$AH:$AN,2,0)),"")</f>
        <v/>
      </c>
      <c r="B24" s="71" t="str">
        <f>IFERROR(IF(VLOOKUP(ROW(),calculation!$AH:$AN,3,0)="","",VLOOKUP(ROW(),calculation!$AH:$AN,3,0)),"")</f>
        <v/>
      </c>
      <c r="C24" s="71" t="str">
        <f>IFERROR(IF(VLOOKUP(ROW(),calculation!$AH:$AN,4,0)="","",VLOOKUP(ROW(),calculation!$AH:$AN,4,0)),"")</f>
        <v/>
      </c>
      <c r="D24" s="71" t="str">
        <f>IFERROR(IF(VLOOKUP(ROW(),calculation!$AH:$AN,5,0)="","",VLOOKUP(ROW(),calculation!$AH:$AN,5,0)),"")</f>
        <v/>
      </c>
      <c r="E24" s="71" t="str">
        <f>IFERROR(IF(VLOOKUP(ROW(),calculation!$AH:$AN,6,0)="","",VLOOKUP(ROW(),calculation!$AH:$AN,6,0)),"")</f>
        <v/>
      </c>
      <c r="F24" s="71" t="str">
        <f>IFERROR(IF(VLOOKUP(ROW(),calculation!$AH:$AN,7,0)="","",VLOOKUP(ROW(),calculation!$AH:$AN,7,0)),"")</f>
        <v/>
      </c>
    </row>
    <row r="25" spans="1:6" x14ac:dyDescent="0.35">
      <c r="A25" s="71" t="str">
        <f>IFERROR(IF(VLOOKUP(ROW(),calculation!$AH:$AN,2,0)="","",VLOOKUP(ROW(),calculation!$AH:$AN,2,0)),"")</f>
        <v/>
      </c>
      <c r="B25" s="71" t="str">
        <f>IFERROR(IF(VLOOKUP(ROW(),calculation!$AH:$AN,3,0)="","",VLOOKUP(ROW(),calculation!$AH:$AN,3,0)),"")</f>
        <v/>
      </c>
      <c r="C25" s="71" t="str">
        <f>IFERROR(IF(VLOOKUP(ROW(),calculation!$AH:$AN,4,0)="","",VLOOKUP(ROW(),calculation!$AH:$AN,4,0)),"")</f>
        <v/>
      </c>
      <c r="D25" s="71" t="str">
        <f>IFERROR(IF(VLOOKUP(ROW(),calculation!$AH:$AN,5,0)="","",VLOOKUP(ROW(),calculation!$AH:$AN,5,0)),"")</f>
        <v/>
      </c>
      <c r="E25" s="71" t="str">
        <f>IFERROR(IF(VLOOKUP(ROW(),calculation!$AH:$AN,6,0)="","",VLOOKUP(ROW(),calculation!$AH:$AN,6,0)),"")</f>
        <v/>
      </c>
      <c r="F25" s="71" t="str">
        <f>IFERROR(IF(VLOOKUP(ROW(),calculation!$AH:$AN,7,0)="","",VLOOKUP(ROW(),calculation!$AH:$AN,7,0)),"")</f>
        <v/>
      </c>
    </row>
    <row r="26" spans="1:6" x14ac:dyDescent="0.35">
      <c r="A26" s="71" t="str">
        <f>IFERROR(IF(VLOOKUP(ROW(),calculation!$AH:$AN,2,0)="","",VLOOKUP(ROW(),calculation!$AH:$AN,2,0)),"")</f>
        <v/>
      </c>
      <c r="B26" s="71" t="str">
        <f>IFERROR(IF(VLOOKUP(ROW(),calculation!$AH:$AN,3,0)="","",VLOOKUP(ROW(),calculation!$AH:$AN,3,0)),"")</f>
        <v/>
      </c>
      <c r="C26" s="71" t="str">
        <f>IFERROR(IF(VLOOKUP(ROW(),calculation!$AH:$AN,4,0)="","",VLOOKUP(ROW(),calculation!$AH:$AN,4,0)),"")</f>
        <v/>
      </c>
      <c r="D26" s="71" t="str">
        <f>IFERROR(IF(VLOOKUP(ROW(),calculation!$AH:$AN,5,0)="","",VLOOKUP(ROW(),calculation!$AH:$AN,5,0)),"")</f>
        <v/>
      </c>
      <c r="E26" s="71" t="str">
        <f>IFERROR(IF(VLOOKUP(ROW(),calculation!$AH:$AN,6,0)="","",VLOOKUP(ROW(),calculation!$AH:$AN,6,0)),"")</f>
        <v/>
      </c>
      <c r="F26" s="71" t="str">
        <f>IFERROR(IF(VLOOKUP(ROW(),calculation!$AH:$AN,7,0)="","",VLOOKUP(ROW(),calculation!$AH:$AN,7,0)),"")</f>
        <v/>
      </c>
    </row>
    <row r="27" spans="1:6" x14ac:dyDescent="0.35">
      <c r="A27" s="71" t="str">
        <f>IFERROR(IF(VLOOKUP(ROW(),calculation!$AH:$AN,2,0)="","",VLOOKUP(ROW(),calculation!$AH:$AN,2,0)),"")</f>
        <v/>
      </c>
      <c r="B27" s="71" t="str">
        <f>IFERROR(IF(VLOOKUP(ROW(),calculation!$AH:$AN,3,0)="","",VLOOKUP(ROW(),calculation!$AH:$AN,3,0)),"")</f>
        <v/>
      </c>
      <c r="C27" s="71" t="str">
        <f>IFERROR(IF(VLOOKUP(ROW(),calculation!$AH:$AN,4,0)="","",VLOOKUP(ROW(),calculation!$AH:$AN,4,0)),"")</f>
        <v/>
      </c>
      <c r="D27" s="71" t="str">
        <f>IFERROR(IF(VLOOKUP(ROW(),calculation!$AH:$AN,5,0)="","",VLOOKUP(ROW(),calculation!$AH:$AN,5,0)),"")</f>
        <v/>
      </c>
      <c r="E27" s="71" t="str">
        <f>IFERROR(IF(VLOOKUP(ROW(),calculation!$AH:$AN,6,0)="","",VLOOKUP(ROW(),calculation!$AH:$AN,6,0)),"")</f>
        <v/>
      </c>
      <c r="F27" s="71" t="str">
        <f>IFERROR(IF(VLOOKUP(ROW(),calculation!$AH:$AN,7,0)="","",VLOOKUP(ROW(),calculation!$AH:$AN,7,0)),"")</f>
        <v/>
      </c>
    </row>
    <row r="28" spans="1:6" x14ac:dyDescent="0.35">
      <c r="A28" s="71" t="str">
        <f>IFERROR(IF(VLOOKUP(ROW(),calculation!$AH:$AN,2,0)="","",VLOOKUP(ROW(),calculation!$AH:$AN,2,0)),"")</f>
        <v/>
      </c>
      <c r="B28" s="71" t="str">
        <f>IFERROR(IF(VLOOKUP(ROW(),calculation!$AH:$AN,3,0)="","",VLOOKUP(ROW(),calculation!$AH:$AN,3,0)),"")</f>
        <v/>
      </c>
      <c r="C28" s="71" t="str">
        <f>IFERROR(IF(VLOOKUP(ROW(),calculation!$AH:$AN,4,0)="","",VLOOKUP(ROW(),calculation!$AH:$AN,4,0)),"")</f>
        <v/>
      </c>
      <c r="D28" s="71" t="str">
        <f>IFERROR(IF(VLOOKUP(ROW(),calculation!$AH:$AN,5,0)="","",VLOOKUP(ROW(),calculation!$AH:$AN,5,0)),"")</f>
        <v/>
      </c>
      <c r="E28" s="71" t="str">
        <f>IFERROR(IF(VLOOKUP(ROW(),calculation!$AH:$AN,6,0)="","",VLOOKUP(ROW(),calculation!$AH:$AN,6,0)),"")</f>
        <v/>
      </c>
      <c r="F28" s="71" t="str">
        <f>IFERROR(IF(VLOOKUP(ROW(),calculation!$AH:$AN,7,0)="","",VLOOKUP(ROW(),calculation!$AH:$AN,7,0)),"")</f>
        <v/>
      </c>
    </row>
    <row r="29" spans="1:6" x14ac:dyDescent="0.35">
      <c r="A29" s="71" t="str">
        <f>IFERROR(IF(VLOOKUP(ROW(),calculation!$AH:$AN,2,0)="","",VLOOKUP(ROW(),calculation!$AH:$AN,2,0)),"")</f>
        <v/>
      </c>
      <c r="B29" s="71" t="str">
        <f>IFERROR(IF(VLOOKUP(ROW(),calculation!$AH:$AN,3,0)="","",VLOOKUP(ROW(),calculation!$AH:$AN,3,0)),"")</f>
        <v/>
      </c>
      <c r="C29" s="71" t="str">
        <f>IFERROR(IF(VLOOKUP(ROW(),calculation!$AH:$AN,4,0)="","",VLOOKUP(ROW(),calculation!$AH:$AN,4,0)),"")</f>
        <v/>
      </c>
      <c r="D29" s="71" t="str">
        <f>IFERROR(IF(VLOOKUP(ROW(),calculation!$AH:$AN,5,0)="","",VLOOKUP(ROW(),calculation!$AH:$AN,5,0)),"")</f>
        <v/>
      </c>
      <c r="E29" s="71" t="str">
        <f>IFERROR(IF(VLOOKUP(ROW(),calculation!$AH:$AN,6,0)="","",VLOOKUP(ROW(),calculation!$AH:$AN,6,0)),"")</f>
        <v/>
      </c>
      <c r="F29" s="71" t="str">
        <f>IFERROR(IF(VLOOKUP(ROW(),calculation!$AH:$AN,7,0)="","",VLOOKUP(ROW(),calculation!$AH:$AN,7,0)),"")</f>
        <v/>
      </c>
    </row>
    <row r="30" spans="1:6" x14ac:dyDescent="0.35">
      <c r="A30" s="71" t="str">
        <f>IFERROR(IF(VLOOKUP(ROW(),calculation!$AH:$AN,2,0)="","",VLOOKUP(ROW(),calculation!$AH:$AN,2,0)),"")</f>
        <v/>
      </c>
      <c r="B30" s="71" t="str">
        <f>IFERROR(IF(VLOOKUP(ROW(),calculation!$AH:$AN,3,0)="","",VLOOKUP(ROW(),calculation!$AH:$AN,3,0)),"")</f>
        <v/>
      </c>
      <c r="C30" s="71" t="str">
        <f>IFERROR(IF(VLOOKUP(ROW(),calculation!$AH:$AN,4,0)="","",VLOOKUP(ROW(),calculation!$AH:$AN,4,0)),"")</f>
        <v/>
      </c>
      <c r="D30" s="71" t="str">
        <f>IFERROR(IF(VLOOKUP(ROW(),calculation!$AH:$AN,5,0)="","",VLOOKUP(ROW(),calculation!$AH:$AN,5,0)),"")</f>
        <v/>
      </c>
      <c r="E30" s="71" t="str">
        <f>IFERROR(IF(VLOOKUP(ROW(),calculation!$AH:$AN,6,0)="","",VLOOKUP(ROW(),calculation!$AH:$AN,6,0)),"")</f>
        <v/>
      </c>
      <c r="F30" s="71" t="str">
        <f>IFERROR(IF(VLOOKUP(ROW(),calculation!$AH:$AN,7,0)="","",VLOOKUP(ROW(),calculation!$AH:$AN,7,0)),"")</f>
        <v/>
      </c>
    </row>
    <row r="31" spans="1:6" x14ac:dyDescent="0.35">
      <c r="A31" s="71" t="str">
        <f>IFERROR(IF(VLOOKUP(ROW(),calculation!$AH:$AN,2,0)="","",VLOOKUP(ROW(),calculation!$AH:$AN,2,0)),"")</f>
        <v/>
      </c>
      <c r="B31" s="71" t="str">
        <f>IFERROR(IF(VLOOKUP(ROW(),calculation!$AH:$AN,3,0)="","",VLOOKUP(ROW(),calculation!$AH:$AN,3,0)),"")</f>
        <v/>
      </c>
      <c r="C31" s="71" t="str">
        <f>IFERROR(IF(VLOOKUP(ROW(),calculation!$AH:$AN,4,0)="","",VLOOKUP(ROW(),calculation!$AH:$AN,4,0)),"")</f>
        <v/>
      </c>
      <c r="D31" s="71" t="str">
        <f>IFERROR(IF(VLOOKUP(ROW(),calculation!$AH:$AN,5,0)="","",VLOOKUP(ROW(),calculation!$AH:$AN,5,0)),"")</f>
        <v/>
      </c>
      <c r="E31" s="71" t="str">
        <f>IFERROR(IF(VLOOKUP(ROW(),calculation!$AH:$AN,6,0)="","",VLOOKUP(ROW(),calculation!$AH:$AN,6,0)),"")</f>
        <v/>
      </c>
      <c r="F31" s="71" t="str">
        <f>IFERROR(IF(VLOOKUP(ROW(),calculation!$AH:$AN,7,0)="","",VLOOKUP(ROW(),calculation!$AH:$AN,7,0)),"")</f>
        <v/>
      </c>
    </row>
    <row r="32" spans="1:6" x14ac:dyDescent="0.35">
      <c r="A32" s="71" t="str">
        <f>IFERROR(IF(VLOOKUP(ROW(),calculation!$AH:$AN,2,0)="","",VLOOKUP(ROW(),calculation!$AH:$AN,2,0)),"")</f>
        <v/>
      </c>
      <c r="B32" s="71" t="str">
        <f>IFERROR(IF(VLOOKUP(ROW(),calculation!$AH:$AN,3,0)="","",VLOOKUP(ROW(),calculation!$AH:$AN,3,0)),"")</f>
        <v/>
      </c>
      <c r="C32" s="71" t="str">
        <f>IFERROR(IF(VLOOKUP(ROW(),calculation!$AH:$AN,4,0)="","",VLOOKUP(ROW(),calculation!$AH:$AN,4,0)),"")</f>
        <v/>
      </c>
      <c r="D32" s="71" t="str">
        <f>IFERROR(IF(VLOOKUP(ROW(),calculation!$AH:$AN,5,0)="","",VLOOKUP(ROW(),calculation!$AH:$AN,5,0)),"")</f>
        <v/>
      </c>
      <c r="E32" s="71" t="str">
        <f>IFERROR(IF(VLOOKUP(ROW(),calculation!$AH:$AN,6,0)="","",VLOOKUP(ROW(),calculation!$AH:$AN,6,0)),"")</f>
        <v/>
      </c>
      <c r="F32" s="71" t="str">
        <f>IFERROR(IF(VLOOKUP(ROW(),calculation!$AH:$AN,7,0)="","",VLOOKUP(ROW(),calculation!$AH:$AN,7,0)),"")</f>
        <v/>
      </c>
    </row>
    <row r="33" spans="1:6" x14ac:dyDescent="0.35">
      <c r="A33" s="71" t="str">
        <f>IFERROR(IF(VLOOKUP(ROW(),calculation!$AH:$AN,2,0)="","",VLOOKUP(ROW(),calculation!$AH:$AN,2,0)),"")</f>
        <v/>
      </c>
      <c r="B33" s="71" t="str">
        <f>IFERROR(IF(VLOOKUP(ROW(),calculation!$AH:$AN,3,0)="","",VLOOKUP(ROW(),calculation!$AH:$AN,3,0)),"")</f>
        <v/>
      </c>
      <c r="C33" s="71" t="str">
        <f>IFERROR(IF(VLOOKUP(ROW(),calculation!$AH:$AN,4,0)="","",VLOOKUP(ROW(),calculation!$AH:$AN,4,0)),"")</f>
        <v/>
      </c>
      <c r="D33" s="71" t="str">
        <f>IFERROR(IF(VLOOKUP(ROW(),calculation!$AH:$AN,5,0)="","",VLOOKUP(ROW(),calculation!$AH:$AN,5,0)),"")</f>
        <v/>
      </c>
      <c r="E33" s="71" t="str">
        <f>IFERROR(IF(VLOOKUP(ROW(),calculation!$AH:$AN,6,0)="","",VLOOKUP(ROW(),calculation!$AH:$AN,6,0)),"")</f>
        <v/>
      </c>
      <c r="F33" s="71" t="str">
        <f>IFERROR(IF(VLOOKUP(ROW(),calculation!$AH:$AN,7,0)="","",VLOOKUP(ROW(),calculation!$AH:$AN,7,0)),"")</f>
        <v/>
      </c>
    </row>
    <row r="34" spans="1:6" x14ac:dyDescent="0.35">
      <c r="A34" s="71" t="str">
        <f>IFERROR(IF(VLOOKUP(ROW(),calculation!$AH:$AN,2,0)="","",VLOOKUP(ROW(),calculation!$AH:$AN,2,0)),"")</f>
        <v/>
      </c>
      <c r="B34" s="71" t="str">
        <f>IFERROR(IF(VLOOKUP(ROW(),calculation!$AH:$AN,3,0)="","",VLOOKUP(ROW(),calculation!$AH:$AN,3,0)),"")</f>
        <v/>
      </c>
      <c r="C34" s="71" t="str">
        <f>IFERROR(IF(VLOOKUP(ROW(),calculation!$AH:$AN,4,0)="","",VLOOKUP(ROW(),calculation!$AH:$AN,4,0)),"")</f>
        <v/>
      </c>
      <c r="D34" s="71" t="str">
        <f>IFERROR(IF(VLOOKUP(ROW(),calculation!$AH:$AN,5,0)="","",VLOOKUP(ROW(),calculation!$AH:$AN,5,0)),"")</f>
        <v/>
      </c>
      <c r="E34" s="71" t="str">
        <f>IFERROR(IF(VLOOKUP(ROW(),calculation!$AH:$AN,6,0)="","",VLOOKUP(ROW(),calculation!$AH:$AN,6,0)),"")</f>
        <v/>
      </c>
      <c r="F34" s="71" t="str">
        <f>IFERROR(IF(VLOOKUP(ROW(),calculation!$AH:$AN,7,0)="","",VLOOKUP(ROW(),calculation!$AH:$AN,7,0)),"")</f>
        <v/>
      </c>
    </row>
    <row r="35" spans="1:6" x14ac:dyDescent="0.35">
      <c r="A35" s="71" t="str">
        <f>IFERROR(IF(VLOOKUP(ROW(),calculation!$AH:$AN,2,0)="","",VLOOKUP(ROW(),calculation!$AH:$AN,2,0)),"")</f>
        <v/>
      </c>
      <c r="B35" s="71" t="str">
        <f>IFERROR(IF(VLOOKUP(ROW(),calculation!$AH:$AN,3,0)="","",VLOOKUP(ROW(),calculation!$AH:$AN,3,0)),"")</f>
        <v/>
      </c>
      <c r="C35" s="71" t="str">
        <f>IFERROR(IF(VLOOKUP(ROW(),calculation!$AH:$AN,4,0)="","",VLOOKUP(ROW(),calculation!$AH:$AN,4,0)),"")</f>
        <v/>
      </c>
      <c r="D35" s="71" t="str">
        <f>IFERROR(IF(VLOOKUP(ROW(),calculation!$AH:$AN,5,0)="","",VLOOKUP(ROW(),calculation!$AH:$AN,5,0)),"")</f>
        <v/>
      </c>
      <c r="E35" s="71" t="str">
        <f>IFERROR(IF(VLOOKUP(ROW(),calculation!$AH:$AN,6,0)="","",VLOOKUP(ROW(),calculation!$AH:$AN,6,0)),"")</f>
        <v/>
      </c>
      <c r="F35" s="71" t="str">
        <f>IFERROR(IF(VLOOKUP(ROW(),calculation!$AH:$AN,7,0)="","",VLOOKUP(ROW(),calculation!$AH:$AN,7,0)),"")</f>
        <v/>
      </c>
    </row>
    <row r="36" spans="1:6" x14ac:dyDescent="0.35">
      <c r="A36" s="71" t="str">
        <f>IFERROR(IF(VLOOKUP(ROW(),calculation!$AH:$AN,2,0)="","",VLOOKUP(ROW(),calculation!$AH:$AN,2,0)),"")</f>
        <v/>
      </c>
      <c r="B36" s="71" t="str">
        <f>IFERROR(IF(VLOOKUP(ROW(),calculation!$AH:$AN,3,0)="","",VLOOKUP(ROW(),calculation!$AH:$AN,3,0)),"")</f>
        <v/>
      </c>
      <c r="C36" s="71" t="str">
        <f>IFERROR(IF(VLOOKUP(ROW(),calculation!$AH:$AN,4,0)="","",VLOOKUP(ROW(),calculation!$AH:$AN,4,0)),"")</f>
        <v/>
      </c>
      <c r="D36" s="71" t="str">
        <f>IFERROR(IF(VLOOKUP(ROW(),calculation!$AH:$AN,5,0)="","",VLOOKUP(ROW(),calculation!$AH:$AN,5,0)),"")</f>
        <v/>
      </c>
      <c r="E36" s="71" t="str">
        <f>IFERROR(IF(VLOOKUP(ROW(),calculation!$AH:$AN,6,0)="","",VLOOKUP(ROW(),calculation!$AH:$AN,6,0)),"")</f>
        <v/>
      </c>
      <c r="F36" s="71" t="str">
        <f>IFERROR(IF(VLOOKUP(ROW(),calculation!$AH:$AN,7,0)="","",VLOOKUP(ROW(),calculation!$AH:$AN,7,0)),"")</f>
        <v/>
      </c>
    </row>
    <row r="37" spans="1:6" x14ac:dyDescent="0.35">
      <c r="A37" s="71" t="str">
        <f>IFERROR(IF(VLOOKUP(ROW(),calculation!$AH:$AN,2,0)="","",VLOOKUP(ROW(),calculation!$AH:$AN,2,0)),"")</f>
        <v/>
      </c>
      <c r="B37" s="71" t="str">
        <f>IFERROR(IF(VLOOKUP(ROW(),calculation!$AH:$AN,3,0)="","",VLOOKUP(ROW(),calculation!$AH:$AN,3,0)),"")</f>
        <v/>
      </c>
      <c r="C37" s="71" t="str">
        <f>IFERROR(IF(VLOOKUP(ROW(),calculation!$AH:$AN,4,0)="","",VLOOKUP(ROW(),calculation!$AH:$AN,4,0)),"")</f>
        <v/>
      </c>
      <c r="D37" s="71" t="str">
        <f>IFERROR(IF(VLOOKUP(ROW(),calculation!$AH:$AN,5,0)="","",VLOOKUP(ROW(),calculation!$AH:$AN,5,0)),"")</f>
        <v/>
      </c>
      <c r="E37" s="71" t="str">
        <f>IFERROR(IF(VLOOKUP(ROW(),calculation!$AH:$AN,6,0)="","",VLOOKUP(ROW(),calculation!$AH:$AN,6,0)),"")</f>
        <v/>
      </c>
      <c r="F37" s="71" t="str">
        <f>IFERROR(IF(VLOOKUP(ROW(),calculation!$AH:$AN,7,0)="","",VLOOKUP(ROW(),calculation!$AH:$AN,7,0)),"")</f>
        <v/>
      </c>
    </row>
    <row r="38" spans="1:6" x14ac:dyDescent="0.35">
      <c r="A38" s="71" t="str">
        <f>IFERROR(IF(VLOOKUP(ROW(),calculation!$AH:$AN,2,0)="","",VLOOKUP(ROW(),calculation!$AH:$AN,2,0)),"")</f>
        <v/>
      </c>
      <c r="B38" s="71" t="str">
        <f>IFERROR(IF(VLOOKUP(ROW(),calculation!$AH:$AN,3,0)="","",VLOOKUP(ROW(),calculation!$AH:$AN,3,0)),"")</f>
        <v/>
      </c>
      <c r="C38" s="71" t="str">
        <f>IFERROR(IF(VLOOKUP(ROW(),calculation!$AH:$AN,4,0)="","",VLOOKUP(ROW(),calculation!$AH:$AN,4,0)),"")</f>
        <v/>
      </c>
      <c r="D38" s="71" t="str">
        <f>IFERROR(IF(VLOOKUP(ROW(),calculation!$AH:$AN,5,0)="","",VLOOKUP(ROW(),calculation!$AH:$AN,5,0)),"")</f>
        <v/>
      </c>
      <c r="E38" s="71" t="str">
        <f>IFERROR(IF(VLOOKUP(ROW(),calculation!$AH:$AN,6,0)="","",VLOOKUP(ROW(),calculation!$AH:$AN,6,0)),"")</f>
        <v/>
      </c>
      <c r="F38" s="71" t="str">
        <f>IFERROR(IF(VLOOKUP(ROW(),calculation!$AH:$AN,7,0)="","",VLOOKUP(ROW(),calculation!$AH:$AN,7,0)),"")</f>
        <v/>
      </c>
    </row>
    <row r="39" spans="1:6" x14ac:dyDescent="0.35">
      <c r="A39" s="71" t="str">
        <f>IFERROR(IF(VLOOKUP(ROW(),calculation!$AH:$AN,2,0)="","",VLOOKUP(ROW(),calculation!$AH:$AN,2,0)),"")</f>
        <v/>
      </c>
      <c r="B39" s="71" t="str">
        <f>IFERROR(IF(VLOOKUP(ROW(),calculation!$AH:$AN,3,0)="","",VLOOKUP(ROW(),calculation!$AH:$AN,3,0)),"")</f>
        <v/>
      </c>
      <c r="C39" s="71" t="str">
        <f>IFERROR(IF(VLOOKUP(ROW(),calculation!$AH:$AN,4,0)="","",VLOOKUP(ROW(),calculation!$AH:$AN,4,0)),"")</f>
        <v/>
      </c>
      <c r="D39" s="71" t="str">
        <f>IFERROR(IF(VLOOKUP(ROW(),calculation!$AH:$AN,5,0)="","",VLOOKUP(ROW(),calculation!$AH:$AN,5,0)),"")</f>
        <v/>
      </c>
      <c r="E39" s="71" t="str">
        <f>IFERROR(IF(VLOOKUP(ROW(),calculation!$AH:$AN,6,0)="","",VLOOKUP(ROW(),calculation!$AH:$AN,6,0)),"")</f>
        <v/>
      </c>
      <c r="F39" s="71" t="str">
        <f>IFERROR(IF(VLOOKUP(ROW(),calculation!$AH:$AN,7,0)="","",VLOOKUP(ROW(),calculation!$AH:$AN,7,0)),"")</f>
        <v/>
      </c>
    </row>
    <row r="40" spans="1:6" x14ac:dyDescent="0.35">
      <c r="A40" t="str">
        <f>IFERROR(IF(VLOOKUP(ROW(),calculation!$AH:$AN,2,0)="","",VLOOKUP(ROW(),calculation!$AH:$AN,2,0)),"")</f>
        <v/>
      </c>
      <c r="B40" t="str">
        <f>IFERROR(IF(VLOOKUP(ROW(),calculation!$AH:$AN,3,0)="","",VLOOKUP(ROW(),calculation!$AH:$AN,3,0)),"")</f>
        <v/>
      </c>
      <c r="C40" t="str">
        <f>IFERROR(IF(VLOOKUP(ROW(),calculation!$AH:$AN,4,0)="","",VLOOKUP(ROW(),calculation!$AH:$AN,4,0)),"")</f>
        <v/>
      </c>
      <c r="D40" t="str">
        <f>IFERROR(IF(VLOOKUP(ROW(),calculation!$AH:$AN,5,0)="","",VLOOKUP(ROW(),calculation!$AH:$AN,5,0)),"")</f>
        <v/>
      </c>
      <c r="E40" t="str">
        <f>IFERROR(IF(VLOOKUP(ROW(),calculation!$AH:$AN,6,0)="","",VLOOKUP(ROW(),calculation!$AH:$AN,6,0)),"")</f>
        <v/>
      </c>
      <c r="F40" t="str">
        <f>IFERROR(IF(VLOOKUP(ROW(),calculation!$AH:$AN,7,0)="","",VLOOKUP(ROW(),calculation!$AH:$AN,7,0)),"")</f>
        <v/>
      </c>
    </row>
  </sheetData>
  <sheetProtection sheet="1" objects="1" scenarios="1" selectLockedCells="1"/>
  <mergeCells count="1">
    <mergeCell ref="A1:F1"/>
  </mergeCells>
  <pageMargins left="0.7" right="0.7" top="0.75" bottom="0.75" header="0.3" footer="0.3"/>
  <pageSetup scale="7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24C8D-0623-4D4A-833C-8D62628DC994}">
  <sheetPr>
    <pageSetUpPr fitToPage="1"/>
  </sheetPr>
  <dimension ref="A1:G40"/>
  <sheetViews>
    <sheetView workbookViewId="0">
      <selection activeCell="C36" sqref="C36"/>
    </sheetView>
  </sheetViews>
  <sheetFormatPr defaultRowHeight="14.5" x14ac:dyDescent="0.35"/>
  <cols>
    <col min="2" max="2" width="17.26953125" customWidth="1"/>
    <col min="3" max="3" width="63.7265625" customWidth="1"/>
  </cols>
  <sheetData>
    <row r="1" spans="1:7" x14ac:dyDescent="0.35">
      <c r="A1" s="101" t="str">
        <f>IFERROR(IF(VLOOKUP(ROW(),calculation!$AO:$AU,2,0)="","",VLOOKUP(ROW(),calculation!$AO:$AU,2,0)),"")</f>
        <v>Your Project - WITH CANS</v>
      </c>
      <c r="B1" s="102"/>
      <c r="C1" s="102"/>
      <c r="D1" s="102"/>
      <c r="E1" s="102"/>
      <c r="F1" s="103"/>
    </row>
    <row r="2" spans="1:7" ht="29" x14ac:dyDescent="0.35">
      <c r="A2" s="72" t="str">
        <f>IFERROR(IF(VLOOKUP(ROW(),calculation!$AO:$AU,2,0)="","",VLOOKUP(ROW(),calculation!$AO:$AU,2,0)),"")</f>
        <v>Number of tests</v>
      </c>
      <c r="B2" s="72" t="str">
        <f>IFERROR(IF(VLOOKUP(ROW(),calculation!$AO:$AU,3,0)="","",VLOOKUP(ROW(),calculation!$AO:$AU,3,0)),"")</f>
        <v/>
      </c>
      <c r="C2" s="72" t="str">
        <f>IFERROR(IF(VLOOKUP(ROW(),calculation!$AO:$AU,4,0)="","",VLOOKUP(ROW(),calculation!$AO:$AU,4,0)),"")</f>
        <v/>
      </c>
      <c r="D2" s="72" t="str">
        <f>IFERROR(IF(VLOOKUP(ROW(),calculation!$AO:$AU,5,0)="","",VLOOKUP(ROW(),calculation!$AO:$AU,5,0)),"")</f>
        <v/>
      </c>
      <c r="E2" s="72" t="str">
        <f>IFERROR(IF(VLOOKUP(ROW(),calculation!$AO:$AU,6,0)="","",VLOOKUP(ROW(),calculation!$AO:$AU,6,0)),"")</f>
        <v/>
      </c>
      <c r="F2" s="72" t="str">
        <f>IFERROR(IF(VLOOKUP(ROW(),calculation!$AO:$AU,7,0)="","",VLOOKUP(ROW(),calculation!$AO:$AU,7,0)),"")</f>
        <v/>
      </c>
    </row>
    <row r="3" spans="1:7" ht="15" customHeight="1" x14ac:dyDescent="0.35">
      <c r="A3" s="71" t="str">
        <f>IFERROR(IF(VLOOKUP(ROW(),calculation!$AO:$AU,2,0)="","",VLOOKUP(ROW(),calculation!$AO:$AU,2,0)),"")</f>
        <v/>
      </c>
      <c r="B3" s="71" t="str">
        <f>IFERROR(IF(VLOOKUP(ROW(),calculation!$AO:$AU,3,0)="","",VLOOKUP(ROW(),calculation!$AO:$AU,3,0)),"")</f>
        <v>SMOKE tests</v>
      </c>
      <c r="C3" s="71">
        <f>IFERROR(IF(VLOOKUP(ROW(),calculation!$AO:$AU,4,0)="","",VLOOKUP(ROW(),calculation!$AO:$AU,4,0)),"")</f>
        <v>0</v>
      </c>
      <c r="D3" s="71" t="str">
        <f>IFERROR(IF(VLOOKUP(ROW(),calculation!$AO:$AU,5,0)="","",VLOOKUP(ROW(),calculation!$AO:$AU,5,0)),"")</f>
        <v/>
      </c>
      <c r="E3" s="71" t="str">
        <f>IFERROR(IF(VLOOKUP(ROW(),calculation!$AO:$AU,6,0)="","",VLOOKUP(ROW(),calculation!$AO:$AU,6,0)),"")</f>
        <v/>
      </c>
      <c r="F3" s="71" t="str">
        <f>IFERROR(IF(VLOOKUP(ROW(),calculation!$AO:$AU,7,0)="","",VLOOKUP(ROW(),calculation!$AO:$AU,7,0)),"")</f>
        <v/>
      </c>
    </row>
    <row r="4" spans="1:7" x14ac:dyDescent="0.35">
      <c r="A4" s="71" t="str">
        <f>IFERROR(IF(VLOOKUP(ROW(),calculation!$AO:$AU,2,0)="","",VLOOKUP(ROW(),calculation!$AO:$AU,2,0)),"")</f>
        <v/>
      </c>
      <c r="B4" s="71" t="str">
        <f>IFERROR(IF(VLOOKUP(ROW(),calculation!$AO:$AU,3,0)="","",VLOOKUP(ROW(),calculation!$AO:$AU,3,0)),"")</f>
        <v>CO tests</v>
      </c>
      <c r="C4" s="71">
        <f>IFERROR(IF(VLOOKUP(ROW(),calculation!$AO:$AU,4,0)="","",VLOOKUP(ROW(),calculation!$AO:$AU,4,0)),"")</f>
        <v>0</v>
      </c>
      <c r="D4" s="71" t="str">
        <f>IFERROR(IF(VLOOKUP(ROW(),calculation!$AO:$AU,5,0)="","",VLOOKUP(ROW(),calculation!$AO:$AU,5,0)),"")</f>
        <v/>
      </c>
      <c r="E4" s="71" t="str">
        <f>IFERROR(IF(VLOOKUP(ROW(),calculation!$AO:$AU,6,0)="","",VLOOKUP(ROW(),calculation!$AO:$AU,6,0)),"")</f>
        <v/>
      </c>
      <c r="F4" s="71" t="str">
        <f>IFERROR(IF(VLOOKUP(ROW(),calculation!$AO:$AU,7,0)="","",VLOOKUP(ROW(),calculation!$AO:$AU,7,0)),"")</f>
        <v/>
      </c>
    </row>
    <row r="5" spans="1:7" x14ac:dyDescent="0.35">
      <c r="A5" s="74" t="str">
        <f>IFERROR(IF(VLOOKUP(ROW(),calculation!$AO:$AU,2,0)="","",VLOOKUP(ROW(),calculation!$AO:$AU,2,0)),"")</f>
        <v/>
      </c>
      <c r="B5" s="74" t="str">
        <f>IFERROR(IF(VLOOKUP(ROW(),calculation!$AO:$AU,3,0)="","",VLOOKUP(ROW(),calculation!$AO:$AU,3,0)),"")</f>
        <v>HEAT tests</v>
      </c>
      <c r="C5" s="74">
        <f>IFERROR(IF(VLOOKUP(ROW(),calculation!$AO:$AU,4,0)="","",VLOOKUP(ROW(),calculation!$AO:$AU,4,0)),"")</f>
        <v>0</v>
      </c>
      <c r="D5" s="71" t="str">
        <f>IFERROR(IF(VLOOKUP(ROW(),calculation!$AO:$AU,5,0)="","",VLOOKUP(ROW(),calculation!$AO:$AU,5,0)),"")</f>
        <v/>
      </c>
      <c r="E5" s="71" t="str">
        <f>IFERROR(IF(VLOOKUP(ROW(),calculation!$AO:$AU,6,0)="","",VLOOKUP(ROW(),calculation!$AO:$AU,6,0)),"")</f>
        <v/>
      </c>
      <c r="F5" s="71" t="str">
        <f>IFERROR(IF(VLOOKUP(ROW(),calculation!$AO:$AU,7,0)="","",VLOOKUP(ROW(),calculation!$AO:$AU,7,0)),"")</f>
        <v/>
      </c>
    </row>
    <row r="6" spans="1:7" x14ac:dyDescent="0.35">
      <c r="A6" s="73" t="str">
        <f>IFERROR(IF(VLOOKUP(ROW(),calculation!$AO:$AU,2,0)="","",VLOOKUP(ROW(),calculation!$AO:$AU,2,0)),"")</f>
        <v>BOQ</v>
      </c>
      <c r="B6" s="73" t="str">
        <f>IFERROR(IF(VLOOKUP(ROW(),calculation!$AO:$AU,3,0)="","",VLOOKUP(ROW(),calculation!$AO:$AU,3,0)),"")</f>
        <v>SKU</v>
      </c>
      <c r="C6" s="73" t="str">
        <f>IFERROR(IF(VLOOKUP(ROW(),calculation!$AO:$AU,4,0)="","",VLOOKUP(ROW(),calculation!$AO:$AU,4,0)),"")</f>
        <v>Description</v>
      </c>
      <c r="D6" s="73" t="str">
        <f>IFERROR(IF(VLOOKUP(ROW(),calculation!$AO:$AU,5,0)="","",VLOOKUP(ROW(),calculation!$AO:$AU,5,0)),"")</f>
        <v>Qty</v>
      </c>
      <c r="E6" s="73" t="str">
        <f>IFERROR(IF(VLOOKUP(ROW(),calculation!$AO:$AU,6,0)="","",VLOOKUP(ROW(),calculation!$AO:$AU,6,0)),"")</f>
        <v>UP</v>
      </c>
      <c r="F6" s="73" t="str">
        <f>IFERROR(IF(VLOOKUP(ROW(),calculation!$AO:$AU,7,0)="","",VLOOKUP(ROW(),calculation!$AO:$AU,7,0)),"")</f>
        <v>Total</v>
      </c>
    </row>
    <row r="7" spans="1:7" x14ac:dyDescent="0.35">
      <c r="A7" s="71" t="str">
        <f>IFERROR(IF(VLOOKUP(ROW(),calculation!$AO:$AU,2,0)="","",VLOOKUP(ROW(),calculation!$AO:$AU,2,0)),"")</f>
        <v/>
      </c>
      <c r="B7" s="71" t="str">
        <f>IFERROR(IF(VLOOKUP(ROW(),calculation!$AO:$AU,3,0)="","",VLOOKUP(ROW(),calculation!$AO:$AU,3,0)),"")</f>
        <v/>
      </c>
      <c r="C7" s="71" t="str">
        <f>IFERROR(IF(VLOOKUP(ROW(),calculation!$AO:$AU,4,0)="","",VLOOKUP(ROW(),calculation!$AO:$AU,4,0)),"")</f>
        <v/>
      </c>
      <c r="D7" s="71" t="str">
        <f>IFERROR(IF(VLOOKUP(ROW(),calculation!$AO:$AU,5,0)="","",VLOOKUP(ROW(),calculation!$AO:$AU,5,0)),"")</f>
        <v/>
      </c>
      <c r="E7" s="71" t="str">
        <f>IFERROR(IF(VLOOKUP(ROW(),calculation!$AO:$AU,6,0)="","",VLOOKUP(ROW(),calculation!$AO:$AU,6,0)),"")</f>
        <v/>
      </c>
      <c r="F7" s="71" t="str">
        <f>IFERROR(IF(VLOOKUP(ROW(),calculation!$AO:$AU,7,0)="","",VLOOKUP(ROW(),calculation!$AO:$AU,7,0)),"")</f>
        <v/>
      </c>
    </row>
    <row r="8" spans="1:7" x14ac:dyDescent="0.35">
      <c r="A8" s="71" t="str">
        <f>IFERROR(IF(VLOOKUP(ROW(),calculation!$AO:$AU,2,0)="","",VLOOKUP(ROW(),calculation!$AO:$AU,2,0)),"")</f>
        <v/>
      </c>
      <c r="B8" s="71" t="str">
        <f>IFERROR(IF(VLOOKUP(ROW(),calculation!$AO:$AU,3,0)="","",VLOOKUP(ROW(),calculation!$AO:$AU,3,0)),"")</f>
        <v/>
      </c>
      <c r="C8" s="71" t="str">
        <f>IFERROR(IF(VLOOKUP(ROW(),calculation!$AO:$AU,4,0)="","",VLOOKUP(ROW(),calculation!$AO:$AU,4,0)),"")</f>
        <v>Total price</v>
      </c>
      <c r="D8" s="71" t="str">
        <f>IFERROR(IF(VLOOKUP(ROW(),calculation!$AO:$AU,5,0)="","",VLOOKUP(ROW(),calculation!$AO:$AU,5,0)),"")</f>
        <v/>
      </c>
      <c r="E8" s="71" t="str">
        <f>IFERROR(IF(VLOOKUP(ROW(),calculation!$AO:$AU,6,0)="","",VLOOKUP(ROW(),calculation!$AO:$AU,6,0)),"")</f>
        <v/>
      </c>
      <c r="F8" s="71">
        <f>IFERROR(IF(VLOOKUP(ROW(),calculation!$AO:$AU,7,0)="","",VLOOKUP(ROW(),calculation!$AO:$AU,7,0)),"")</f>
        <v>0</v>
      </c>
    </row>
    <row r="9" spans="1:7" x14ac:dyDescent="0.35">
      <c r="A9" s="71" t="str">
        <f>IFERROR(IF(VLOOKUP(ROW(),calculation!$AO:$AU,2,0)="","",VLOOKUP(ROW(),calculation!$AO:$AU,2,0)),"")</f>
        <v/>
      </c>
      <c r="B9" s="71" t="str">
        <f>IFERROR(IF(VLOOKUP(ROW(),calculation!$AO:$AU,3,0)="","",VLOOKUP(ROW(),calculation!$AO:$AU,3,0)),"")</f>
        <v/>
      </c>
      <c r="C9" s="71" t="str">
        <f>IFERROR(IF(VLOOKUP(ROW(),calculation!$AO:$AU,4,0)="","",VLOOKUP(ROW(),calculation!$AO:$AU,4,0)),"")</f>
        <v/>
      </c>
      <c r="D9" s="71" t="str">
        <f>IFERROR(IF(VLOOKUP(ROW(),calculation!$AO:$AU,5,0)="","",VLOOKUP(ROW(),calculation!$AO:$AU,5,0)),"")</f>
        <v/>
      </c>
      <c r="E9" s="71" t="str">
        <f>IFERROR(IF(VLOOKUP(ROW(),calculation!$AO:$AU,6,0)="","",VLOOKUP(ROW(),calculation!$AO:$AU,6,0)),"")</f>
        <v/>
      </c>
      <c r="F9" s="71" t="str">
        <f>IFERROR(IF(VLOOKUP(ROW(),calculation!$AO:$AU,7,0)="","",VLOOKUP(ROW(),calculation!$AO:$AU,7,0)),"")</f>
        <v/>
      </c>
    </row>
    <row r="10" spans="1:7" x14ac:dyDescent="0.35">
      <c r="A10" s="71" t="str">
        <f>IFERROR(IF(VLOOKUP(ROW(),calculation!$AO:$AU,2,0)="","",VLOOKUP(ROW(),calculation!$AO:$AU,2,0)),"")</f>
        <v/>
      </c>
      <c r="B10" s="71" t="str">
        <f>IFERROR(IF(VLOOKUP(ROW(),calculation!$AO:$AU,3,0)="","",VLOOKUP(ROW(),calculation!$AO:$AU,3,0)),"")</f>
        <v/>
      </c>
      <c r="C10" s="71" t="str">
        <f>IFERROR(IF(VLOOKUP(ROW(),calculation!$AO:$AU,4,0)="","",VLOOKUP(ROW(),calculation!$AO:$AU,4,0)),"")</f>
        <v/>
      </c>
      <c r="D10" s="71" t="str">
        <f>IFERROR(IF(VLOOKUP(ROW(),calculation!$AO:$AU,5,0)="","",VLOOKUP(ROW(),calculation!$AO:$AU,5,0)),"")</f>
        <v/>
      </c>
      <c r="E10" s="71" t="str">
        <f>IFERROR(IF(VLOOKUP(ROW(),calculation!$AO:$AU,6,0)="","",VLOOKUP(ROW(),calculation!$AO:$AU,6,0)),"")</f>
        <v/>
      </c>
      <c r="F10" s="71" t="str">
        <f>IFERROR(IF(VLOOKUP(ROW(),calculation!$AO:$AU,7,0)="","",VLOOKUP(ROW(),calculation!$AO:$AU,7,0)),"")</f>
        <v/>
      </c>
    </row>
    <row r="11" spans="1:7" x14ac:dyDescent="0.35">
      <c r="A11" s="75" t="str">
        <f>IFERROR(IF(VLOOKUP(ROW(),calculation!$AO:$AU,2,0)="","",VLOOKUP(ROW(),calculation!$AO:$AU,2,0)),"")</f>
        <v/>
      </c>
      <c r="B11" s="75" t="str">
        <f>IFERROR(IF(VLOOKUP(ROW(),calculation!$AO:$AU,3,0)="","",VLOOKUP(ROW(),calculation!$AO:$AU,3,0)),"")</f>
        <v/>
      </c>
      <c r="C11" s="75" t="str">
        <f>IFERROR(IF(VLOOKUP(ROW(),calculation!$AO:$AU,4,0)="","",VLOOKUP(ROW(),calculation!$AO:$AU,4,0)),"")</f>
        <v/>
      </c>
      <c r="D11" s="75" t="str">
        <f>IFERROR(IF(VLOOKUP(ROW(),calculation!$AO:$AU,5,0)="","",VLOOKUP(ROW(),calculation!$AO:$AU,5,0)),"")</f>
        <v/>
      </c>
      <c r="E11" s="75" t="str">
        <f>IFERROR(IF(VLOOKUP(ROW(),calculation!$AO:$AU,6,0)="","",VLOOKUP(ROW(),calculation!$AO:$AU,6,0)),"")</f>
        <v/>
      </c>
      <c r="F11" s="75" t="str">
        <f>IFERROR(IF(VLOOKUP(ROW(),calculation!$AO:$AU,7,0)="","",VLOOKUP(ROW(),calculation!$AO:$AU,7,0)),"")</f>
        <v/>
      </c>
    </row>
    <row r="12" spans="1:7" x14ac:dyDescent="0.35">
      <c r="A12" s="88" t="str">
        <f>IFERROR(IF(VLOOKUP(ROW(),calculation!$AO:$AU,2,0)="","",VLOOKUP(ROW(),calculation!$AO:$AU,2,0)),"")</f>
        <v/>
      </c>
      <c r="B12" s="88" t="str">
        <f>IFERROR(IF(VLOOKUP(ROW(),calculation!$AO:$AU,3,0)="","",VLOOKUP(ROW(),calculation!$AO:$AU,3,0)),"")</f>
        <v/>
      </c>
      <c r="C12" s="88" t="str">
        <f>IFERROR(IF(VLOOKUP(ROW(),calculation!$AO:$AU,4,0)="","",VLOOKUP(ROW(),calculation!$AO:$AU,4,0)),"")</f>
        <v/>
      </c>
      <c r="D12" s="88" t="str">
        <f>IFERROR(IF(VLOOKUP(ROW(),calculation!$AO:$AU,5,0)="","",VLOOKUP(ROW(),calculation!$AO:$AU,5,0)),"")</f>
        <v/>
      </c>
      <c r="E12" s="88" t="str">
        <f>IFERROR(IF(VLOOKUP(ROW(),calculation!$AO:$AU,6,0)="","",VLOOKUP(ROW(),calculation!$AO:$AU,6,0)),"")</f>
        <v/>
      </c>
      <c r="F12" s="88" t="str">
        <f>IFERROR(IF(VLOOKUP(ROW(),calculation!$AO:$AU,7,0)="","",VLOOKUP(ROW(),calculation!$AO:$AU,7,0)),"")</f>
        <v/>
      </c>
      <c r="G12" s="89"/>
    </row>
    <row r="13" spans="1:7" x14ac:dyDescent="0.35">
      <c r="A13" s="75" t="str">
        <f>IFERROR(IF(VLOOKUP(ROW(),calculation!$AO:$AU,2,0)="","",VLOOKUP(ROW(),calculation!$AO:$AU,2,0)),"")</f>
        <v/>
      </c>
      <c r="B13" s="75" t="str">
        <f>IFERROR(IF(VLOOKUP(ROW(),calculation!$AO:$AU,3,0)="","",VLOOKUP(ROW(),calculation!$AO:$AU,3,0)),"")</f>
        <v/>
      </c>
      <c r="C13" s="75" t="str">
        <f>IFERROR(IF(VLOOKUP(ROW(),calculation!$AO:$AU,4,0)="","",VLOOKUP(ROW(),calculation!$AO:$AU,4,0)),"")</f>
        <v/>
      </c>
      <c r="D13" s="75" t="str">
        <f>IFERROR(IF(VLOOKUP(ROW(),calculation!$AO:$AU,5,0)="","",VLOOKUP(ROW(),calculation!$AO:$AU,5,0)),"")</f>
        <v/>
      </c>
      <c r="E13" s="75" t="str">
        <f>IFERROR(IF(VLOOKUP(ROW(),calculation!$AO:$AU,6,0)="","",VLOOKUP(ROW(),calculation!$AO:$AU,6,0)),"")</f>
        <v/>
      </c>
      <c r="F13" s="75" t="str">
        <f>IFERROR(IF(VLOOKUP(ROW(),calculation!$AO:$AU,7,0)="","",VLOOKUP(ROW(),calculation!$AO:$AU,7,0)),"")</f>
        <v/>
      </c>
    </row>
    <row r="14" spans="1:7" x14ac:dyDescent="0.35">
      <c r="A14" s="71" t="str">
        <f>IFERROR(IF(VLOOKUP(ROW(),calculation!$AO:$AU,2,0)="","",VLOOKUP(ROW(),calculation!$AO:$AU,2,0)),"")</f>
        <v/>
      </c>
      <c r="B14" s="71" t="str">
        <f>IFERROR(IF(VLOOKUP(ROW(),calculation!$AO:$AU,3,0)="","",VLOOKUP(ROW(),calculation!$AO:$AU,3,0)),"")</f>
        <v/>
      </c>
      <c r="C14" s="71" t="str">
        <f>IFERROR(IF(VLOOKUP(ROW(),calculation!$AO:$AU,4,0)="","",VLOOKUP(ROW(),calculation!$AO:$AU,4,0)),"")</f>
        <v/>
      </c>
      <c r="D14" s="71" t="str">
        <f>IFERROR(IF(VLOOKUP(ROW(),calculation!$AO:$AU,5,0)="","",VLOOKUP(ROW(),calculation!$AO:$AU,5,0)),"")</f>
        <v/>
      </c>
      <c r="E14" s="71" t="str">
        <f>IFERROR(IF(VLOOKUP(ROW(),calculation!$AO:$AU,6,0)="","",VLOOKUP(ROW(),calculation!$AO:$AU,6,0)),"")</f>
        <v/>
      </c>
      <c r="F14" s="71" t="str">
        <f>IFERROR(IF(VLOOKUP(ROW(),calculation!$AO:$AU,7,0)="","",VLOOKUP(ROW(),calculation!$AO:$AU,7,0)),"")</f>
        <v/>
      </c>
    </row>
    <row r="15" spans="1:7" x14ac:dyDescent="0.35">
      <c r="A15" s="71" t="str">
        <f>IFERROR(IF(VLOOKUP(ROW(),calculation!$AO:$AU,2,0)="","",VLOOKUP(ROW(),calculation!$AO:$AU,2,0)),"")</f>
        <v/>
      </c>
      <c r="B15" s="71" t="str">
        <f>IFERROR(IF(VLOOKUP(ROW(),calculation!$AO:$AU,3,0)="","",VLOOKUP(ROW(),calculation!$AO:$AU,3,0)),"")</f>
        <v/>
      </c>
      <c r="C15" s="71" t="str">
        <f>IFERROR(IF(VLOOKUP(ROW(),calculation!$AO:$AU,4,0)="","",VLOOKUP(ROW(),calculation!$AO:$AU,4,0)),"")</f>
        <v/>
      </c>
      <c r="D15" s="71" t="str">
        <f>IFERROR(IF(VLOOKUP(ROW(),calculation!$AO:$AU,5,0)="","",VLOOKUP(ROW(),calculation!$AO:$AU,5,0)),"")</f>
        <v/>
      </c>
      <c r="E15" s="71" t="str">
        <f>IFERROR(IF(VLOOKUP(ROW(),calculation!$AO:$AU,6,0)="","",VLOOKUP(ROW(),calculation!$AO:$AU,6,0)),"")</f>
        <v/>
      </c>
      <c r="F15" s="71" t="str">
        <f>IFERROR(IF(VLOOKUP(ROW(),calculation!$AO:$AU,7,0)="","",VLOOKUP(ROW(),calculation!$AO:$AU,7,0)),"")</f>
        <v/>
      </c>
    </row>
    <row r="16" spans="1:7" x14ac:dyDescent="0.35">
      <c r="A16" s="71" t="str">
        <f>IFERROR(IF(VLOOKUP(ROW(),calculation!$AO:$AU,2,0)="","",VLOOKUP(ROW(),calculation!$AO:$AU,2,0)),"")</f>
        <v/>
      </c>
      <c r="B16" s="71" t="str">
        <f>IFERROR(IF(VLOOKUP(ROW(),calculation!$AO:$AU,3,0)="","",VLOOKUP(ROW(),calculation!$AO:$AU,3,0)),"")</f>
        <v/>
      </c>
      <c r="C16" s="71" t="str">
        <f>IFERROR(IF(VLOOKUP(ROW(),calculation!$AO:$AU,4,0)="","",VLOOKUP(ROW(),calculation!$AO:$AU,4,0)),"")</f>
        <v/>
      </c>
      <c r="D16" s="71" t="str">
        <f>IFERROR(IF(VLOOKUP(ROW(),calculation!$AO:$AU,5,0)="","",VLOOKUP(ROW(),calculation!$AO:$AU,5,0)),"")</f>
        <v/>
      </c>
      <c r="E16" s="71" t="str">
        <f>IFERROR(IF(VLOOKUP(ROW(),calculation!$AO:$AU,6,0)="","",VLOOKUP(ROW(),calculation!$AO:$AU,6,0)),"")</f>
        <v/>
      </c>
      <c r="F16" s="71" t="str">
        <f>IFERROR(IF(VLOOKUP(ROW(),calculation!$AO:$AU,7,0)="","",VLOOKUP(ROW(),calculation!$AO:$AU,7,0)),"")</f>
        <v/>
      </c>
    </row>
    <row r="17" spans="1:6" x14ac:dyDescent="0.35">
      <c r="A17" s="71" t="str">
        <f>IFERROR(IF(VLOOKUP(ROW(),calculation!$AO:$AU,2,0)="","",VLOOKUP(ROW(),calculation!$AO:$AU,2,0)),"")</f>
        <v/>
      </c>
      <c r="B17" s="71" t="str">
        <f>IFERROR(IF(VLOOKUP(ROW(),calculation!$AO:$AU,3,0)="","",VLOOKUP(ROW(),calculation!$AO:$AU,3,0)),"")</f>
        <v/>
      </c>
      <c r="C17" s="71" t="str">
        <f>IFERROR(IF(VLOOKUP(ROW(),calculation!$AO:$AU,4,0)="","",VLOOKUP(ROW(),calculation!$AO:$AU,4,0)),"")</f>
        <v/>
      </c>
      <c r="D17" s="71" t="str">
        <f>IFERROR(IF(VLOOKUP(ROW(),calculation!$AO:$AU,5,0)="","",VLOOKUP(ROW(),calculation!$AO:$AU,5,0)),"")</f>
        <v/>
      </c>
      <c r="E17" s="71" t="str">
        <f>IFERROR(IF(VLOOKUP(ROW(),calculation!$AO:$AU,6,0)="","",VLOOKUP(ROW(),calculation!$AO:$AU,6,0)),"")</f>
        <v/>
      </c>
      <c r="F17" s="71" t="str">
        <f>IFERROR(IF(VLOOKUP(ROW(),calculation!$AO:$AU,7,0)="","",VLOOKUP(ROW(),calculation!$AO:$AU,7,0)),"")</f>
        <v/>
      </c>
    </row>
    <row r="18" spans="1:6" x14ac:dyDescent="0.35">
      <c r="A18" s="71" t="str">
        <f>IFERROR(IF(VLOOKUP(ROW(),calculation!$AO:$AU,2,0)="","",VLOOKUP(ROW(),calculation!$AO:$AU,2,0)),"")</f>
        <v/>
      </c>
      <c r="B18" s="71" t="str">
        <f>IFERROR(IF(VLOOKUP(ROW(),calculation!$AO:$AU,3,0)="","",VLOOKUP(ROW(),calculation!$AO:$AU,3,0)),"")</f>
        <v/>
      </c>
      <c r="C18" s="71" t="str">
        <f>IFERROR(IF(VLOOKUP(ROW(),calculation!$AO:$AU,4,0)="","",VLOOKUP(ROW(),calculation!$AO:$AU,4,0)),"")</f>
        <v/>
      </c>
      <c r="D18" s="71" t="str">
        <f>IFERROR(IF(VLOOKUP(ROW(),calculation!$AO:$AU,5,0)="","",VLOOKUP(ROW(),calculation!$AO:$AU,5,0)),"")</f>
        <v/>
      </c>
      <c r="E18" s="71" t="str">
        <f>IFERROR(IF(VLOOKUP(ROW(),calculation!$AO:$AU,6,0)="","",VLOOKUP(ROW(),calculation!$AO:$AU,6,0)),"")</f>
        <v/>
      </c>
      <c r="F18" s="71" t="str">
        <f>IFERROR(IF(VLOOKUP(ROW(),calculation!$AO:$AU,7,0)="","",VLOOKUP(ROW(),calculation!$AO:$AU,7,0)),"")</f>
        <v/>
      </c>
    </row>
    <row r="19" spans="1:6" x14ac:dyDescent="0.35">
      <c r="A19" s="71" t="str">
        <f>IFERROR(IF(VLOOKUP(ROW(),calculation!$AO:$AU,2,0)="","",VLOOKUP(ROW(),calculation!$AO:$AU,2,0)),"")</f>
        <v/>
      </c>
      <c r="B19" s="71" t="str">
        <f>IFERROR(IF(VLOOKUP(ROW(),calculation!$AO:$AU,3,0)="","",VLOOKUP(ROW(),calculation!$AO:$AU,3,0)),"")</f>
        <v/>
      </c>
      <c r="C19" s="71" t="str">
        <f>IFERROR(IF(VLOOKUP(ROW(),calculation!$AO:$AU,4,0)="","",VLOOKUP(ROW(),calculation!$AO:$AU,4,0)),"")</f>
        <v/>
      </c>
      <c r="D19" s="71" t="str">
        <f>IFERROR(IF(VLOOKUP(ROW(),calculation!$AO:$AU,5,0)="","",VLOOKUP(ROW(),calculation!$AO:$AU,5,0)),"")</f>
        <v/>
      </c>
      <c r="E19" s="71" t="str">
        <f>IFERROR(IF(VLOOKUP(ROW(),calculation!$AO:$AU,6,0)="","",VLOOKUP(ROW(),calculation!$AO:$AU,6,0)),"")</f>
        <v/>
      </c>
      <c r="F19" s="71" t="str">
        <f>IFERROR(IF(VLOOKUP(ROW(),calculation!$AO:$AU,7,0)="","",VLOOKUP(ROW(),calculation!$AO:$AU,7,0)),"")</f>
        <v/>
      </c>
    </row>
    <row r="20" spans="1:6" x14ac:dyDescent="0.35">
      <c r="A20" s="71" t="str">
        <f>IFERROR(IF(VLOOKUP(ROW(),calculation!$AO:$AU,2,0)="","",VLOOKUP(ROW(),calculation!$AO:$AU,2,0)),"")</f>
        <v/>
      </c>
      <c r="B20" s="71" t="str">
        <f>IFERROR(IF(VLOOKUP(ROW(),calculation!$AO:$AU,3,0)="","",VLOOKUP(ROW(),calculation!$AO:$AU,3,0)),"")</f>
        <v/>
      </c>
      <c r="C20" s="71" t="str">
        <f>IFERROR(IF(VLOOKUP(ROW(),calculation!$AO:$AU,4,0)="","",VLOOKUP(ROW(),calculation!$AO:$AU,4,0)),"")</f>
        <v/>
      </c>
      <c r="D20" s="71" t="str">
        <f>IFERROR(IF(VLOOKUP(ROW(),calculation!$AO:$AU,5,0)="","",VLOOKUP(ROW(),calculation!$AO:$AU,5,0)),"")</f>
        <v/>
      </c>
      <c r="E20" s="71" t="str">
        <f>IFERROR(IF(VLOOKUP(ROW(),calculation!$AO:$AU,6,0)="","",VLOOKUP(ROW(),calculation!$AO:$AU,6,0)),"")</f>
        <v/>
      </c>
      <c r="F20" s="71" t="str">
        <f>IFERROR(IF(VLOOKUP(ROW(),calculation!$AO:$AU,7,0)="","",VLOOKUP(ROW(),calculation!$AO:$AU,7,0)),"")</f>
        <v/>
      </c>
    </row>
    <row r="21" spans="1:6" x14ac:dyDescent="0.35">
      <c r="A21" s="71" t="str">
        <f>IFERROR(IF(VLOOKUP(ROW(),calculation!$AO:$AU,2,0)="","",VLOOKUP(ROW(),calculation!$AO:$AU,2,0)),"")</f>
        <v/>
      </c>
      <c r="B21" s="71" t="str">
        <f>IFERROR(IF(VLOOKUP(ROW(),calculation!$AO:$AU,3,0)="","",VLOOKUP(ROW(),calculation!$AO:$AU,3,0)),"")</f>
        <v/>
      </c>
      <c r="C21" s="71" t="str">
        <f>IFERROR(IF(VLOOKUP(ROW(),calculation!$AO:$AU,4,0)="","",VLOOKUP(ROW(),calculation!$AO:$AU,4,0)),"")</f>
        <v/>
      </c>
      <c r="D21" s="71" t="str">
        <f>IFERROR(IF(VLOOKUP(ROW(),calculation!$AO:$AU,5,0)="","",VLOOKUP(ROW(),calculation!$AO:$AU,5,0)),"")</f>
        <v/>
      </c>
      <c r="E21" s="71" t="str">
        <f>IFERROR(IF(VLOOKUP(ROW(),calculation!$AO:$AU,6,0)="","",VLOOKUP(ROW(),calculation!$AO:$AU,6,0)),"")</f>
        <v/>
      </c>
      <c r="F21" s="71" t="str">
        <f>IFERROR(IF(VLOOKUP(ROW(),calculation!$AO:$AU,7,0)="","",VLOOKUP(ROW(),calculation!$AO:$AU,7,0)),"")</f>
        <v/>
      </c>
    </row>
    <row r="22" spans="1:6" x14ac:dyDescent="0.35">
      <c r="A22" s="71" t="str">
        <f>IFERROR(IF(VLOOKUP(ROW(),calculation!$AO:$AU,2,0)="","",VLOOKUP(ROW(),calculation!$AO:$AU,2,0)),"")</f>
        <v/>
      </c>
      <c r="B22" s="71" t="str">
        <f>IFERROR(IF(VLOOKUP(ROW(),calculation!$AO:$AU,3,0)="","",VLOOKUP(ROW(),calculation!$AO:$AU,3,0)),"")</f>
        <v/>
      </c>
      <c r="C22" s="71" t="str">
        <f>IFERROR(IF(VLOOKUP(ROW(),calculation!$AO:$AU,4,0)="","",VLOOKUP(ROW(),calculation!$AO:$AU,4,0)),"")</f>
        <v/>
      </c>
      <c r="D22" s="71" t="str">
        <f>IFERROR(IF(VLOOKUP(ROW(),calculation!$AO:$AU,5,0)="","",VLOOKUP(ROW(),calculation!$AO:$AU,5,0)),"")</f>
        <v/>
      </c>
      <c r="E22" s="71" t="str">
        <f>IFERROR(IF(VLOOKUP(ROW(),calculation!$AO:$AU,6,0)="","",VLOOKUP(ROW(),calculation!$AO:$AU,6,0)),"")</f>
        <v/>
      </c>
      <c r="F22" s="71" t="str">
        <f>IFERROR(IF(VLOOKUP(ROW(),calculation!$AO:$AU,7,0)="","",VLOOKUP(ROW(),calculation!$AO:$AU,7,0)),"")</f>
        <v/>
      </c>
    </row>
    <row r="23" spans="1:6" x14ac:dyDescent="0.35">
      <c r="A23" s="71" t="str">
        <f>IFERROR(IF(VLOOKUP(ROW(),calculation!$AO:$AU,2,0)="","",VLOOKUP(ROW(),calculation!$AO:$AU,2,0)),"")</f>
        <v/>
      </c>
      <c r="B23" s="71" t="str">
        <f>IFERROR(IF(VLOOKUP(ROW(),calculation!$AO:$AU,3,0)="","",VLOOKUP(ROW(),calculation!$AO:$AU,3,0)),"")</f>
        <v/>
      </c>
      <c r="C23" s="71" t="str">
        <f>IFERROR(IF(VLOOKUP(ROW(),calculation!$AO:$AU,4,0)="","",VLOOKUP(ROW(),calculation!$AO:$AU,4,0)),"")</f>
        <v/>
      </c>
      <c r="D23" s="71" t="str">
        <f>IFERROR(IF(VLOOKUP(ROW(),calculation!$AO:$AU,5,0)="","",VLOOKUP(ROW(),calculation!$AO:$AU,5,0)),"")</f>
        <v/>
      </c>
      <c r="E23" s="71" t="str">
        <f>IFERROR(IF(VLOOKUP(ROW(),calculation!$AO:$AU,6,0)="","",VLOOKUP(ROW(),calculation!$AO:$AU,6,0)),"")</f>
        <v/>
      </c>
      <c r="F23" s="71" t="str">
        <f>IFERROR(IF(VLOOKUP(ROW(),calculation!$AO:$AU,7,0)="","",VLOOKUP(ROW(),calculation!$AO:$AU,7,0)),"")</f>
        <v/>
      </c>
    </row>
    <row r="24" spans="1:6" x14ac:dyDescent="0.35">
      <c r="A24" s="71" t="str">
        <f>IFERROR(IF(VLOOKUP(ROW(),calculation!$AO:$AU,2,0)="","",VLOOKUP(ROW(),calculation!$AO:$AU,2,0)),"")</f>
        <v/>
      </c>
      <c r="B24" s="71" t="str">
        <f>IFERROR(IF(VLOOKUP(ROW(),calculation!$AO:$AU,3,0)="","",VLOOKUP(ROW(),calculation!$AO:$AU,3,0)),"")</f>
        <v/>
      </c>
      <c r="C24" s="71" t="str">
        <f>IFERROR(IF(VLOOKUP(ROW(),calculation!$AO:$AU,4,0)="","",VLOOKUP(ROW(),calculation!$AO:$AU,4,0)),"")</f>
        <v/>
      </c>
      <c r="D24" s="71" t="str">
        <f>IFERROR(IF(VLOOKUP(ROW(),calculation!$AO:$AU,5,0)="","",VLOOKUP(ROW(),calculation!$AO:$AU,5,0)),"")</f>
        <v/>
      </c>
      <c r="E24" s="71" t="str">
        <f>IFERROR(IF(VLOOKUP(ROW(),calculation!$AO:$AU,6,0)="","",VLOOKUP(ROW(),calculation!$AO:$AU,6,0)),"")</f>
        <v/>
      </c>
      <c r="F24" s="71" t="str">
        <f>IFERROR(IF(VLOOKUP(ROW(),calculation!$AO:$AU,7,0)="","",VLOOKUP(ROW(),calculation!$AO:$AU,7,0)),"")</f>
        <v/>
      </c>
    </row>
    <row r="25" spans="1:6" x14ac:dyDescent="0.35">
      <c r="A25" s="71" t="str">
        <f>IFERROR(IF(VLOOKUP(ROW(),calculation!$AO:$AU,2,0)="","",VLOOKUP(ROW(),calculation!$AO:$AU,2,0)),"")</f>
        <v/>
      </c>
      <c r="B25" s="71" t="str">
        <f>IFERROR(IF(VLOOKUP(ROW(),calculation!$AO:$AU,3,0)="","",VLOOKUP(ROW(),calculation!$AO:$AU,3,0)),"")</f>
        <v/>
      </c>
      <c r="C25" s="71" t="str">
        <f>IFERROR(IF(VLOOKUP(ROW(),calculation!$AO:$AU,4,0)="","",VLOOKUP(ROW(),calculation!$AO:$AU,4,0)),"")</f>
        <v/>
      </c>
      <c r="D25" s="71" t="str">
        <f>IFERROR(IF(VLOOKUP(ROW(),calculation!$AO:$AU,5,0)="","",VLOOKUP(ROW(),calculation!$AO:$AU,5,0)),"")</f>
        <v/>
      </c>
      <c r="E25" s="71" t="str">
        <f>IFERROR(IF(VLOOKUP(ROW(),calculation!$AO:$AU,6,0)="","",VLOOKUP(ROW(),calculation!$AO:$AU,6,0)),"")</f>
        <v/>
      </c>
      <c r="F25" s="71" t="str">
        <f>IFERROR(IF(VLOOKUP(ROW(),calculation!$AO:$AU,7,0)="","",VLOOKUP(ROW(),calculation!$AO:$AU,7,0)),"")</f>
        <v/>
      </c>
    </row>
    <row r="26" spans="1:6" x14ac:dyDescent="0.35">
      <c r="A26" s="71" t="str">
        <f>IFERROR(IF(VLOOKUP(ROW(),calculation!$AO:$AU,2,0)="","",VLOOKUP(ROW(),calculation!$AO:$AU,2,0)),"")</f>
        <v/>
      </c>
      <c r="B26" s="71" t="str">
        <f>IFERROR(IF(VLOOKUP(ROW(),calculation!$AO:$AU,3,0)="","",VLOOKUP(ROW(),calculation!$AO:$AU,3,0)),"")</f>
        <v/>
      </c>
      <c r="C26" s="71" t="str">
        <f>IFERROR(IF(VLOOKUP(ROW(),calculation!$AO:$AU,4,0)="","",VLOOKUP(ROW(),calculation!$AO:$AU,4,0)),"")</f>
        <v/>
      </c>
      <c r="D26" s="71" t="str">
        <f>IFERROR(IF(VLOOKUP(ROW(),calculation!$AO:$AU,5,0)="","",VLOOKUP(ROW(),calculation!$AO:$AU,5,0)),"")</f>
        <v/>
      </c>
      <c r="E26" s="71" t="str">
        <f>IFERROR(IF(VLOOKUP(ROW(),calculation!$AO:$AU,6,0)="","",VLOOKUP(ROW(),calculation!$AO:$AU,6,0)),"")</f>
        <v/>
      </c>
      <c r="F26" s="71" t="str">
        <f>IFERROR(IF(VLOOKUP(ROW(),calculation!$AO:$AU,7,0)="","",VLOOKUP(ROW(),calculation!$AO:$AU,7,0)),"")</f>
        <v/>
      </c>
    </row>
    <row r="27" spans="1:6" x14ac:dyDescent="0.35">
      <c r="A27" s="71" t="str">
        <f>IFERROR(IF(VLOOKUP(ROW(),calculation!$AO:$AU,2,0)="","",VLOOKUP(ROW(),calculation!$AO:$AU,2,0)),"")</f>
        <v/>
      </c>
      <c r="B27" s="71" t="str">
        <f>IFERROR(IF(VLOOKUP(ROW(),calculation!$AO:$AU,3,0)="","",VLOOKUP(ROW(),calculation!$AO:$AU,3,0)),"")</f>
        <v/>
      </c>
      <c r="C27" s="71" t="str">
        <f>IFERROR(IF(VLOOKUP(ROW(),calculation!$AO:$AU,4,0)="","",VLOOKUP(ROW(),calculation!$AO:$AU,4,0)),"")</f>
        <v/>
      </c>
      <c r="D27" s="71" t="str">
        <f>IFERROR(IF(VLOOKUP(ROW(),calculation!$AO:$AU,5,0)="","",VLOOKUP(ROW(),calculation!$AO:$AU,5,0)),"")</f>
        <v/>
      </c>
      <c r="E27" s="71" t="str">
        <f>IFERROR(IF(VLOOKUP(ROW(),calculation!$AO:$AU,6,0)="","",VLOOKUP(ROW(),calculation!$AO:$AU,6,0)),"")</f>
        <v/>
      </c>
      <c r="F27" s="71" t="str">
        <f>IFERROR(IF(VLOOKUP(ROW(),calculation!$AO:$AU,7,0)="","",VLOOKUP(ROW(),calculation!$AO:$AU,7,0)),"")</f>
        <v/>
      </c>
    </row>
    <row r="28" spans="1:6" x14ac:dyDescent="0.35">
      <c r="A28" s="71" t="str">
        <f>IFERROR(IF(VLOOKUP(ROW(),calculation!$AO:$AU,2,0)="","",VLOOKUP(ROW(),calculation!$AO:$AU,2,0)),"")</f>
        <v/>
      </c>
      <c r="B28" s="71" t="str">
        <f>IFERROR(IF(VLOOKUP(ROW(),calculation!$AO:$AU,3,0)="","",VLOOKUP(ROW(),calculation!$AO:$AU,3,0)),"")</f>
        <v/>
      </c>
      <c r="C28" s="71" t="str">
        <f>IFERROR(IF(VLOOKUP(ROW(),calculation!$AO:$AU,4,0)="","",VLOOKUP(ROW(),calculation!$AO:$AU,4,0)),"")</f>
        <v/>
      </c>
      <c r="D28" s="71" t="str">
        <f>IFERROR(IF(VLOOKUP(ROW(),calculation!$AO:$AU,5,0)="","",VLOOKUP(ROW(),calculation!$AO:$AU,5,0)),"")</f>
        <v/>
      </c>
      <c r="E28" s="71" t="str">
        <f>IFERROR(IF(VLOOKUP(ROW(),calculation!$AO:$AU,6,0)="","",VLOOKUP(ROW(),calculation!$AO:$AU,6,0)),"")</f>
        <v/>
      </c>
      <c r="F28" s="71" t="str">
        <f>IFERROR(IF(VLOOKUP(ROW(),calculation!$AO:$AU,7,0)="","",VLOOKUP(ROW(),calculation!$AO:$AU,7,0)),"")</f>
        <v/>
      </c>
    </row>
    <row r="29" spans="1:6" x14ac:dyDescent="0.35">
      <c r="A29" s="71" t="str">
        <f>IFERROR(IF(VLOOKUP(ROW(),calculation!$AO:$AU,2,0)="","",VLOOKUP(ROW(),calculation!$AO:$AU,2,0)),"")</f>
        <v/>
      </c>
      <c r="B29" s="71" t="str">
        <f>IFERROR(IF(VLOOKUP(ROW(),calculation!$AO:$AU,3,0)="","",VLOOKUP(ROW(),calculation!$AO:$AU,3,0)),"")</f>
        <v/>
      </c>
      <c r="C29" s="71" t="str">
        <f>IFERROR(IF(VLOOKUP(ROW(),calculation!$AO:$AU,4,0)="","",VLOOKUP(ROW(),calculation!$AO:$AU,4,0)),"")</f>
        <v/>
      </c>
      <c r="D29" s="71" t="str">
        <f>IFERROR(IF(VLOOKUP(ROW(),calculation!$AO:$AU,5,0)="","",VLOOKUP(ROW(),calculation!$AO:$AU,5,0)),"")</f>
        <v/>
      </c>
      <c r="E29" s="71" t="str">
        <f>IFERROR(IF(VLOOKUP(ROW(),calculation!$AO:$AU,6,0)="","",VLOOKUP(ROW(),calculation!$AO:$AU,6,0)),"")</f>
        <v/>
      </c>
      <c r="F29" s="71" t="str">
        <f>IFERROR(IF(VLOOKUP(ROW(),calculation!$AO:$AU,7,0)="","",VLOOKUP(ROW(),calculation!$AO:$AU,7,0)),"")</f>
        <v/>
      </c>
    </row>
    <row r="30" spans="1:6" x14ac:dyDescent="0.35">
      <c r="A30" s="71" t="str">
        <f>IFERROR(IF(VLOOKUP(ROW(),calculation!$AO:$AU,2,0)="","",VLOOKUP(ROW(),calculation!$AO:$AU,2,0)),"")</f>
        <v/>
      </c>
      <c r="B30" s="71" t="str">
        <f>IFERROR(IF(VLOOKUP(ROW(),calculation!$AO:$AU,3,0)="","",VLOOKUP(ROW(),calculation!$AO:$AU,3,0)),"")</f>
        <v/>
      </c>
      <c r="C30" s="71" t="str">
        <f>IFERROR(IF(VLOOKUP(ROW(),calculation!$AO:$AU,4,0)="","",VLOOKUP(ROW(),calculation!$AO:$AU,4,0)),"")</f>
        <v/>
      </c>
      <c r="D30" s="71" t="str">
        <f>IFERROR(IF(VLOOKUP(ROW(),calculation!$AO:$AU,5,0)="","",VLOOKUP(ROW(),calculation!$AO:$AU,5,0)),"")</f>
        <v/>
      </c>
      <c r="E30" s="71" t="str">
        <f>IFERROR(IF(VLOOKUP(ROW(),calculation!$AO:$AU,6,0)="","",VLOOKUP(ROW(),calculation!$AO:$AU,6,0)),"")</f>
        <v/>
      </c>
      <c r="F30" s="71" t="str">
        <f>IFERROR(IF(VLOOKUP(ROW(),calculation!$AO:$AU,7,0)="","",VLOOKUP(ROW(),calculation!$AO:$AU,7,0)),"")</f>
        <v/>
      </c>
    </row>
    <row r="31" spans="1:6" x14ac:dyDescent="0.35">
      <c r="A31" s="71" t="str">
        <f>IFERROR(IF(VLOOKUP(ROW(),calculation!$AO:$AU,2,0)="","",VLOOKUP(ROW(),calculation!$AO:$AU,2,0)),"")</f>
        <v/>
      </c>
      <c r="B31" s="71" t="str">
        <f>IFERROR(IF(VLOOKUP(ROW(),calculation!$AO:$AU,3,0)="","",VLOOKUP(ROW(),calculation!$AO:$AU,3,0)),"")</f>
        <v/>
      </c>
      <c r="C31" s="71" t="str">
        <f>IFERROR(IF(VLOOKUP(ROW(),calculation!$AO:$AU,4,0)="","",VLOOKUP(ROW(),calculation!$AO:$AU,4,0)),"")</f>
        <v/>
      </c>
      <c r="D31" s="71" t="str">
        <f>IFERROR(IF(VLOOKUP(ROW(),calculation!$AO:$AU,5,0)="","",VLOOKUP(ROW(),calculation!$AO:$AU,5,0)),"")</f>
        <v/>
      </c>
      <c r="E31" s="71" t="str">
        <f>IFERROR(IF(VLOOKUP(ROW(),calculation!$AO:$AU,6,0)="","",VLOOKUP(ROW(),calculation!$AO:$AU,6,0)),"")</f>
        <v/>
      </c>
      <c r="F31" s="71" t="str">
        <f>IFERROR(IF(VLOOKUP(ROW(),calculation!$AO:$AU,7,0)="","",VLOOKUP(ROW(),calculation!$AO:$AU,7,0)),"")</f>
        <v/>
      </c>
    </row>
    <row r="32" spans="1:6" x14ac:dyDescent="0.35">
      <c r="A32" s="71" t="str">
        <f>IFERROR(IF(VLOOKUP(ROW(),calculation!$AO:$AU,2,0)="","",VLOOKUP(ROW(),calculation!$AO:$AU,2,0)),"")</f>
        <v/>
      </c>
      <c r="B32" s="71" t="str">
        <f>IFERROR(IF(VLOOKUP(ROW(),calculation!$AO:$AU,3,0)="","",VLOOKUP(ROW(),calculation!$AO:$AU,3,0)),"")</f>
        <v/>
      </c>
      <c r="C32" s="71" t="str">
        <f>IFERROR(IF(VLOOKUP(ROW(),calculation!$AO:$AU,4,0)="","",VLOOKUP(ROW(),calculation!$AO:$AU,4,0)),"")</f>
        <v/>
      </c>
      <c r="D32" s="71" t="str">
        <f>IFERROR(IF(VLOOKUP(ROW(),calculation!$AO:$AU,5,0)="","",VLOOKUP(ROW(),calculation!$AO:$AU,5,0)),"")</f>
        <v/>
      </c>
      <c r="E32" s="71" t="str">
        <f>IFERROR(IF(VLOOKUP(ROW(),calculation!$AO:$AU,6,0)="","",VLOOKUP(ROW(),calculation!$AO:$AU,6,0)),"")</f>
        <v/>
      </c>
      <c r="F32" s="71" t="str">
        <f>IFERROR(IF(VLOOKUP(ROW(),calculation!$AO:$AU,7,0)="","",VLOOKUP(ROW(),calculation!$AO:$AU,7,0)),"")</f>
        <v/>
      </c>
    </row>
    <row r="33" spans="1:6" x14ac:dyDescent="0.35">
      <c r="A33" s="71" t="str">
        <f>IFERROR(IF(VLOOKUP(ROW(),calculation!$AO:$AU,2,0)="","",VLOOKUP(ROW(),calculation!$AO:$AU,2,0)),"")</f>
        <v/>
      </c>
      <c r="B33" s="71" t="str">
        <f>IFERROR(IF(VLOOKUP(ROW(),calculation!$AO:$AU,3,0)="","",VLOOKUP(ROW(),calculation!$AO:$AU,3,0)),"")</f>
        <v/>
      </c>
      <c r="C33" s="71" t="str">
        <f>IFERROR(IF(VLOOKUP(ROW(),calculation!$AO:$AU,4,0)="","",VLOOKUP(ROW(),calculation!$AO:$AU,4,0)),"")</f>
        <v/>
      </c>
      <c r="D33" s="71" t="str">
        <f>IFERROR(IF(VLOOKUP(ROW(),calculation!$AO:$AU,5,0)="","",VLOOKUP(ROW(),calculation!$AO:$AU,5,0)),"")</f>
        <v/>
      </c>
      <c r="E33" s="71" t="str">
        <f>IFERROR(IF(VLOOKUP(ROW(),calculation!$AO:$AU,6,0)="","",VLOOKUP(ROW(),calculation!$AO:$AU,6,0)),"")</f>
        <v/>
      </c>
      <c r="F33" s="71" t="str">
        <f>IFERROR(IF(VLOOKUP(ROW(),calculation!$AO:$AU,7,0)="","",VLOOKUP(ROW(),calculation!$AO:$AU,7,0)),"")</f>
        <v/>
      </c>
    </row>
    <row r="34" spans="1:6" x14ac:dyDescent="0.35">
      <c r="A34" s="71" t="str">
        <f>IFERROR(IF(VLOOKUP(ROW(),calculation!$AO:$AU,2,0)="","",VLOOKUP(ROW(),calculation!$AO:$AU,2,0)),"")</f>
        <v/>
      </c>
      <c r="B34" s="71" t="str">
        <f>IFERROR(IF(VLOOKUP(ROW(),calculation!$AO:$AU,3,0)="","",VLOOKUP(ROW(),calculation!$AO:$AU,3,0)),"")</f>
        <v/>
      </c>
      <c r="C34" s="71" t="str">
        <f>IFERROR(IF(VLOOKUP(ROW(),calculation!$AO:$AU,4,0)="","",VLOOKUP(ROW(),calculation!$AO:$AU,4,0)),"")</f>
        <v/>
      </c>
      <c r="D34" s="71" t="str">
        <f>IFERROR(IF(VLOOKUP(ROW(),calculation!$AO:$AU,5,0)="","",VLOOKUP(ROW(),calculation!$AO:$AU,5,0)),"")</f>
        <v/>
      </c>
      <c r="E34" s="71" t="str">
        <f>IFERROR(IF(VLOOKUP(ROW(),calculation!$AO:$AU,6,0)="","",VLOOKUP(ROW(),calculation!$AO:$AU,6,0)),"")</f>
        <v/>
      </c>
      <c r="F34" s="71" t="str">
        <f>IFERROR(IF(VLOOKUP(ROW(),calculation!$AO:$AU,7,0)="","",VLOOKUP(ROW(),calculation!$AO:$AU,7,0)),"")</f>
        <v/>
      </c>
    </row>
    <row r="35" spans="1:6" x14ac:dyDescent="0.35">
      <c r="A35" s="71" t="str">
        <f>IFERROR(IF(VLOOKUP(ROW(),calculation!$AO:$AU,2,0)="","",VLOOKUP(ROW(),calculation!$AO:$AU,2,0)),"")</f>
        <v/>
      </c>
      <c r="B35" s="71" t="str">
        <f>IFERROR(IF(VLOOKUP(ROW(),calculation!$AO:$AU,3,0)="","",VLOOKUP(ROW(),calculation!$AO:$AU,3,0)),"")</f>
        <v/>
      </c>
      <c r="C35" s="71" t="str">
        <f>IFERROR(IF(VLOOKUP(ROW(),calculation!$AO:$AU,4,0)="","",VLOOKUP(ROW(),calculation!$AO:$AU,4,0)),"")</f>
        <v/>
      </c>
      <c r="D35" s="71" t="str">
        <f>IFERROR(IF(VLOOKUP(ROW(),calculation!$AO:$AU,5,0)="","",VLOOKUP(ROW(),calculation!$AO:$AU,5,0)),"")</f>
        <v/>
      </c>
      <c r="E35" s="71" t="str">
        <f>IFERROR(IF(VLOOKUP(ROW(),calculation!$AO:$AU,6,0)="","",VLOOKUP(ROW(),calculation!$AO:$AU,6,0)),"")</f>
        <v/>
      </c>
      <c r="F35" s="71" t="str">
        <f>IFERROR(IF(VLOOKUP(ROW(),calculation!$AO:$AU,7,0)="","",VLOOKUP(ROW(),calculation!$AO:$AU,7,0)),"")</f>
        <v/>
      </c>
    </row>
    <row r="36" spans="1:6" x14ac:dyDescent="0.35">
      <c r="A36" s="71" t="str">
        <f>IFERROR(IF(VLOOKUP(ROW(),calculation!$AO:$AU,2,0)="","",VLOOKUP(ROW(),calculation!$AO:$AU,2,0)),"")</f>
        <v/>
      </c>
      <c r="B36" s="71" t="str">
        <f>IFERROR(IF(VLOOKUP(ROW(),calculation!$AO:$AU,3,0)="","",VLOOKUP(ROW(),calculation!$AO:$AU,3,0)),"")</f>
        <v/>
      </c>
      <c r="C36" s="71" t="str">
        <f>IFERROR(IF(VLOOKUP(ROW(),calculation!$AO:$AU,4,0)="","",VLOOKUP(ROW(),calculation!$AO:$AU,4,0)),"")</f>
        <v/>
      </c>
      <c r="D36" s="71" t="str">
        <f>IFERROR(IF(VLOOKUP(ROW(),calculation!$AO:$AU,5,0)="","",VLOOKUP(ROW(),calculation!$AO:$AU,5,0)),"")</f>
        <v/>
      </c>
      <c r="E36" s="71" t="str">
        <f>IFERROR(IF(VLOOKUP(ROW(),calculation!$AO:$AU,6,0)="","",VLOOKUP(ROW(),calculation!$AO:$AU,6,0)),"")</f>
        <v/>
      </c>
      <c r="F36" s="71" t="str">
        <f>IFERROR(IF(VLOOKUP(ROW(),calculation!$AO:$AU,7,0)="","",VLOOKUP(ROW(),calculation!$AO:$AU,7,0)),"")</f>
        <v/>
      </c>
    </row>
    <row r="37" spans="1:6" x14ac:dyDescent="0.35">
      <c r="A37" s="71" t="str">
        <f>IFERROR(IF(VLOOKUP(ROW(),calculation!$AO:$AU,2,0)="","",VLOOKUP(ROW(),calculation!$AO:$AU,2,0)),"")</f>
        <v/>
      </c>
      <c r="B37" s="71" t="str">
        <f>IFERROR(IF(VLOOKUP(ROW(),calculation!$AO:$AU,3,0)="","",VLOOKUP(ROW(),calculation!$AO:$AU,3,0)),"")</f>
        <v/>
      </c>
      <c r="C37" s="71" t="str">
        <f>IFERROR(IF(VLOOKUP(ROW(),calculation!$AO:$AU,4,0)="","",VLOOKUP(ROW(),calculation!$AO:$AU,4,0)),"")</f>
        <v/>
      </c>
      <c r="D37" s="71" t="str">
        <f>IFERROR(IF(VLOOKUP(ROW(),calculation!$AO:$AU,5,0)="","",VLOOKUP(ROW(),calculation!$AO:$AU,5,0)),"")</f>
        <v/>
      </c>
      <c r="E37" s="71" t="str">
        <f>IFERROR(IF(VLOOKUP(ROW(),calculation!$AO:$AU,6,0)="","",VLOOKUP(ROW(),calculation!$AO:$AU,6,0)),"")</f>
        <v/>
      </c>
      <c r="F37" s="71" t="str">
        <f>IFERROR(IF(VLOOKUP(ROW(),calculation!$AO:$AU,7,0)="","",VLOOKUP(ROW(),calculation!$AO:$AU,7,0)),"")</f>
        <v/>
      </c>
    </row>
    <row r="38" spans="1:6" x14ac:dyDescent="0.35">
      <c r="A38" s="71" t="str">
        <f>IFERROR(IF(VLOOKUP(ROW(),calculation!$AO:$AU,2,0)="","",VLOOKUP(ROW(),calculation!$AO:$AU,2,0)),"")</f>
        <v/>
      </c>
      <c r="B38" s="71" t="str">
        <f>IFERROR(IF(VLOOKUP(ROW(),calculation!$AO:$AU,3,0)="","",VLOOKUP(ROW(),calculation!$AO:$AU,3,0)),"")</f>
        <v/>
      </c>
      <c r="C38" s="71" t="str">
        <f>IFERROR(IF(VLOOKUP(ROW(),calculation!$AO:$AU,4,0)="","",VLOOKUP(ROW(),calculation!$AO:$AU,4,0)),"")</f>
        <v/>
      </c>
      <c r="D38" s="71" t="str">
        <f>IFERROR(IF(VLOOKUP(ROW(),calculation!$AO:$AU,5,0)="","",VLOOKUP(ROW(),calculation!$AO:$AU,5,0)),"")</f>
        <v/>
      </c>
      <c r="E38" s="71" t="str">
        <f>IFERROR(IF(VLOOKUP(ROW(),calculation!$AO:$AU,6,0)="","",VLOOKUP(ROW(),calculation!$AO:$AU,6,0)),"")</f>
        <v/>
      </c>
      <c r="F38" s="71" t="str">
        <f>IFERROR(IF(VLOOKUP(ROW(),calculation!$AO:$AU,7,0)="","",VLOOKUP(ROW(),calculation!$AO:$AU,7,0)),"")</f>
        <v/>
      </c>
    </row>
    <row r="39" spans="1:6" x14ac:dyDescent="0.35">
      <c r="A39" s="71" t="str">
        <f>IFERROR(IF(VLOOKUP(ROW(),calculation!$AO:$AU,2,0)="","",VLOOKUP(ROW(),calculation!$AO:$AU,2,0)),"")</f>
        <v/>
      </c>
      <c r="B39" s="71" t="str">
        <f>IFERROR(IF(VLOOKUP(ROW(),calculation!$AO:$AU,3,0)="","",VLOOKUP(ROW(),calculation!$AO:$AU,3,0)),"")</f>
        <v/>
      </c>
      <c r="C39" s="71" t="str">
        <f>IFERROR(IF(VLOOKUP(ROW(),calculation!$AO:$AU,4,0)="","",VLOOKUP(ROW(),calculation!$AO:$AU,4,0)),"")</f>
        <v/>
      </c>
      <c r="D39" s="71" t="str">
        <f>IFERROR(IF(VLOOKUP(ROW(),calculation!$AO:$AU,5,0)="","",VLOOKUP(ROW(),calculation!$AO:$AU,5,0)),"")</f>
        <v/>
      </c>
      <c r="E39" s="71" t="str">
        <f>IFERROR(IF(VLOOKUP(ROW(),calculation!$AO:$AU,6,0)="","",VLOOKUP(ROW(),calculation!$AO:$AU,6,0)),"")</f>
        <v/>
      </c>
      <c r="F39" s="71" t="str">
        <f>IFERROR(IF(VLOOKUP(ROW(),calculation!$AO:$AU,7,0)="","",VLOOKUP(ROW(),calculation!$AO:$AU,7,0)),"")</f>
        <v/>
      </c>
    </row>
    <row r="40" spans="1:6" x14ac:dyDescent="0.35">
      <c r="A40" s="71" t="str">
        <f>IFERROR(IF(VLOOKUP(ROW(),calculation!$AO:$AU,2,0)="","",VLOOKUP(ROW(),calculation!$AO:$AU,2,0)),"")</f>
        <v/>
      </c>
      <c r="B40" s="71" t="str">
        <f>IFERROR(IF(VLOOKUP(ROW(),calculation!$AO:$AU,3,0)="","",VLOOKUP(ROW(),calculation!$AO:$AU,3,0)),"")</f>
        <v/>
      </c>
      <c r="C40" s="71" t="str">
        <f>IFERROR(IF(VLOOKUP(ROW(),calculation!$AO:$AU,4,0)="","",VLOOKUP(ROW(),calculation!$AO:$AU,4,0)),"")</f>
        <v/>
      </c>
      <c r="D40" s="71" t="str">
        <f>IFERROR(IF(VLOOKUP(ROW(),calculation!$AO:$AU,5,0)="","",VLOOKUP(ROW(),calculation!$AO:$AU,5,0)),"")</f>
        <v/>
      </c>
      <c r="E40" s="71" t="str">
        <f>IFERROR(IF(VLOOKUP(ROW(),calculation!$AO:$AU,6,0)="","",VLOOKUP(ROW(),calculation!$AO:$AU,6,0)),"")</f>
        <v/>
      </c>
      <c r="F40" s="71" t="str">
        <f>IFERROR(IF(VLOOKUP(ROW(),calculation!$AO:$AU,7,0)="","",VLOOKUP(ROW(),calculation!$AO:$AU,7,0)),"")</f>
        <v/>
      </c>
    </row>
  </sheetData>
  <sheetProtection sheet="1" objects="1" scenarios="1" selectLockedCells="1"/>
  <mergeCells count="1">
    <mergeCell ref="A1:F1"/>
  </mergeCells>
  <pageMargins left="0.7" right="0.7" top="0.75" bottom="0.75" header="0.3" footer="0.3"/>
  <pageSetup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calculation</vt:lpstr>
      <vt:lpstr>CAPSULES</vt:lpstr>
      <vt:lpstr>CANS</vt:lpstr>
      <vt:lpstr>CANS!Print_Area</vt:lpstr>
      <vt:lpstr>CAPSULES!Print_Area</vt:lpstr>
    </vt:vector>
  </TitlesOfParts>
  <Company>United Technologies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Roques</dc:creator>
  <cp:lastModifiedBy>Roques, Guillaume</cp:lastModifiedBy>
  <cp:lastPrinted>2021-10-26T12:37:10Z</cp:lastPrinted>
  <dcterms:created xsi:type="dcterms:W3CDTF">2020-06-09T08:40:30Z</dcterms:created>
  <dcterms:modified xsi:type="dcterms:W3CDTF">2023-03-31T14:25:13Z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5f6713-6d19-40ac-a071-63e831bc1e58_Enabled">
    <vt:lpwstr>true</vt:lpwstr>
  </property>
  <property fmtid="{D5CDD505-2E9C-101B-9397-08002B2CF9AE}" pid="3" name="MSIP_Label_b85f6713-6d19-40ac-a071-63e831bc1e58_SetDate">
    <vt:lpwstr>2023-03-31T14:25:13Z</vt:lpwstr>
  </property>
  <property fmtid="{D5CDD505-2E9C-101B-9397-08002B2CF9AE}" pid="4" name="MSIP_Label_b85f6713-6d19-40ac-a071-63e831bc1e58_Method">
    <vt:lpwstr>Standard</vt:lpwstr>
  </property>
  <property fmtid="{D5CDD505-2E9C-101B-9397-08002B2CF9AE}" pid="5" name="MSIP_Label_b85f6713-6d19-40ac-a071-63e831bc1e58_Name">
    <vt:lpwstr>Confidential - Low</vt:lpwstr>
  </property>
  <property fmtid="{D5CDD505-2E9C-101B-9397-08002B2CF9AE}" pid="6" name="MSIP_Label_b85f6713-6d19-40ac-a071-63e831bc1e58_SiteId">
    <vt:lpwstr>36839a65-7f3f-4bac-9ea4-f571f10a9a03</vt:lpwstr>
  </property>
  <property fmtid="{D5CDD505-2E9C-101B-9397-08002B2CF9AE}" pid="7" name="MSIP_Label_b85f6713-6d19-40ac-a071-63e831bc1e58_ActionId">
    <vt:lpwstr>f86265a0-77a4-40b3-926c-8b3191ca580c</vt:lpwstr>
  </property>
  <property fmtid="{D5CDD505-2E9C-101B-9397-08002B2CF9AE}" pid="8" name="MSIP_Label_b85f6713-6d19-40ac-a071-63e831bc1e58_ContentBits">
    <vt:lpwstr>0</vt:lpwstr>
  </property>
</Properties>
</file>